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LG 2019-20\Liga-UL 2019-20\Liga 19-20\LL 2019-20\4.Runde\"/>
    </mc:Choice>
  </mc:AlternateContent>
  <bookViews>
    <workbookView xWindow="0" yWindow="0" windowWidth="16410" windowHeight="11625" tabRatio="779" activeTab="5"/>
  </bookViews>
  <sheets>
    <sheet name="LL 1. Rd" sheetId="1" r:id="rId1"/>
    <sheet name="Tabelle 1.Rd." sheetId="2" r:id="rId2"/>
    <sheet name="LL 2.Rd" sheetId="7" r:id="rId3"/>
    <sheet name="LL 3. Rd" sheetId="8" r:id="rId4"/>
    <sheet name="Tabelle Gesamt+ 2+3.Rd" sheetId="9" r:id="rId5"/>
    <sheet name="LL 4. Rd " sheetId="10" r:id="rId6"/>
    <sheet name="Tabelle Gesamt +4.Rd " sheetId="11" r:id="rId7"/>
    <sheet name="Vereinsnamen" sheetId="6" r:id="rId8"/>
  </sheets>
  <definedNames>
    <definedName name="_xlnm.Print_Area" localSheetId="2">'LL 2.Rd'!$B$2:$R$113</definedName>
    <definedName name="_xlnm.Print_Area" localSheetId="3">'LL 3. Rd'!$B$2:$R$113</definedName>
    <definedName name="_xlnm.Print_Area" localSheetId="5">'LL 4. Rd '!$B$2:$R$113</definedName>
    <definedName name="k">Vereinsname_[Vereinsnamen]</definedName>
    <definedName name="Vereinsname">Vereinsname_[Vereinsnamen]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2" i="10" l="1"/>
  <c r="M112" i="10"/>
  <c r="L112" i="10"/>
  <c r="K112" i="10"/>
  <c r="J112" i="10"/>
  <c r="I112" i="10"/>
  <c r="H112" i="10"/>
  <c r="G112" i="10"/>
  <c r="F112" i="10"/>
  <c r="B111" i="10" s="1"/>
  <c r="N110" i="10"/>
  <c r="M110" i="10"/>
  <c r="L110" i="10"/>
  <c r="R109" i="10" s="1"/>
  <c r="K110" i="10"/>
  <c r="J110" i="10"/>
  <c r="I110" i="10"/>
  <c r="H110" i="10"/>
  <c r="G110" i="10"/>
  <c r="F110" i="10"/>
  <c r="B109" i="10" s="1"/>
  <c r="N108" i="10"/>
  <c r="M108" i="10"/>
  <c r="L108" i="10"/>
  <c r="K108" i="10"/>
  <c r="J108" i="10"/>
  <c r="I108" i="10"/>
  <c r="H108" i="10"/>
  <c r="G108" i="10"/>
  <c r="F108" i="10"/>
  <c r="P102" i="10"/>
  <c r="O102" i="10"/>
  <c r="N102" i="10"/>
  <c r="M102" i="10"/>
  <c r="G102" i="10"/>
  <c r="F102" i="10"/>
  <c r="E102" i="10"/>
  <c r="D102" i="10"/>
  <c r="I101" i="10" s="1"/>
  <c r="L101" i="10"/>
  <c r="H101" i="10"/>
  <c r="P100" i="10"/>
  <c r="O100" i="10"/>
  <c r="N100" i="10"/>
  <c r="M100" i="10"/>
  <c r="G100" i="10"/>
  <c r="F100" i="10"/>
  <c r="E100" i="10"/>
  <c r="D100" i="10"/>
  <c r="L99" i="10"/>
  <c r="H99" i="10"/>
  <c r="P98" i="10"/>
  <c r="O98" i="10"/>
  <c r="N98" i="10"/>
  <c r="M98" i="10"/>
  <c r="G98" i="10"/>
  <c r="F98" i="10"/>
  <c r="E98" i="10"/>
  <c r="D98" i="10"/>
  <c r="I97" i="10" s="1"/>
  <c r="L97" i="10"/>
  <c r="L103" i="10" s="1"/>
  <c r="H97" i="10"/>
  <c r="N92" i="10"/>
  <c r="D90" i="10"/>
  <c r="D89" i="10"/>
  <c r="D88" i="10"/>
  <c r="N84" i="10"/>
  <c r="M84" i="10"/>
  <c r="L84" i="10"/>
  <c r="K84" i="10"/>
  <c r="J84" i="10"/>
  <c r="I84" i="10"/>
  <c r="R83" i="10" s="1"/>
  <c r="H84" i="10"/>
  <c r="G84" i="10"/>
  <c r="F84" i="10"/>
  <c r="N82" i="10"/>
  <c r="R81" i="10" s="1"/>
  <c r="M82" i="10"/>
  <c r="L82" i="10"/>
  <c r="K82" i="10"/>
  <c r="J82" i="10"/>
  <c r="I82" i="10"/>
  <c r="H82" i="10"/>
  <c r="G82" i="10"/>
  <c r="F82" i="10"/>
  <c r="B81" i="10" s="1"/>
  <c r="N80" i="10"/>
  <c r="M80" i="10"/>
  <c r="L80" i="10"/>
  <c r="K80" i="10"/>
  <c r="J80" i="10"/>
  <c r="I80" i="10"/>
  <c r="H80" i="10"/>
  <c r="G80" i="10"/>
  <c r="F80" i="10"/>
  <c r="P74" i="10"/>
  <c r="O74" i="10"/>
  <c r="N74" i="10"/>
  <c r="M74" i="10"/>
  <c r="G74" i="10"/>
  <c r="F74" i="10"/>
  <c r="E74" i="10"/>
  <c r="D74" i="10"/>
  <c r="L73" i="10"/>
  <c r="H73" i="10"/>
  <c r="P72" i="10"/>
  <c r="N72" i="10"/>
  <c r="M72" i="10"/>
  <c r="G72" i="10"/>
  <c r="F72" i="10"/>
  <c r="I71" i="10" s="1"/>
  <c r="E72" i="10"/>
  <c r="D72" i="10"/>
  <c r="L71" i="10"/>
  <c r="H71" i="10"/>
  <c r="P70" i="10"/>
  <c r="O70" i="10"/>
  <c r="N70" i="10"/>
  <c r="M70" i="10"/>
  <c r="G70" i="10"/>
  <c r="F70" i="10"/>
  <c r="E70" i="10"/>
  <c r="D70" i="10"/>
  <c r="L69" i="10"/>
  <c r="H69" i="10"/>
  <c r="D62" i="10"/>
  <c r="D61" i="10"/>
  <c r="D60" i="10"/>
  <c r="N56" i="10"/>
  <c r="M56" i="10"/>
  <c r="L56" i="10"/>
  <c r="R55" i="10" s="1"/>
  <c r="K56" i="10"/>
  <c r="J56" i="10"/>
  <c r="I56" i="10"/>
  <c r="H56" i="10"/>
  <c r="B55" i="10" s="1"/>
  <c r="G56" i="10"/>
  <c r="F56" i="10"/>
  <c r="N54" i="10"/>
  <c r="M54" i="10"/>
  <c r="L54" i="10"/>
  <c r="K54" i="10"/>
  <c r="J54" i="10"/>
  <c r="I54" i="10"/>
  <c r="H54" i="10"/>
  <c r="G54" i="10"/>
  <c r="F54" i="10"/>
  <c r="N52" i="10"/>
  <c r="R51" i="10" s="1"/>
  <c r="M52" i="10"/>
  <c r="L52" i="10"/>
  <c r="K52" i="10"/>
  <c r="J52" i="10"/>
  <c r="I52" i="10"/>
  <c r="H52" i="10"/>
  <c r="G52" i="10"/>
  <c r="F52" i="10"/>
  <c r="B51" i="10" s="1"/>
  <c r="F57" i="10" s="1"/>
  <c r="P46" i="10"/>
  <c r="O46" i="10"/>
  <c r="N46" i="10"/>
  <c r="M46" i="10"/>
  <c r="G46" i="10"/>
  <c r="F46" i="10"/>
  <c r="E46" i="10"/>
  <c r="D46" i="10"/>
  <c r="L45" i="10"/>
  <c r="H45" i="10"/>
  <c r="P44" i="10"/>
  <c r="O44" i="10"/>
  <c r="N44" i="10"/>
  <c r="M44" i="10"/>
  <c r="G44" i="10"/>
  <c r="F44" i="10"/>
  <c r="E44" i="10"/>
  <c r="D44" i="10"/>
  <c r="L43" i="10"/>
  <c r="K43" i="10"/>
  <c r="H43" i="10"/>
  <c r="P42" i="10"/>
  <c r="O42" i="10"/>
  <c r="N42" i="10"/>
  <c r="K41" i="10" s="1"/>
  <c r="M42" i="10"/>
  <c r="G42" i="10"/>
  <c r="F42" i="10"/>
  <c r="E42" i="10"/>
  <c r="D42" i="10"/>
  <c r="L41" i="10"/>
  <c r="L47" i="10" s="1"/>
  <c r="H41" i="10"/>
  <c r="N36" i="10"/>
  <c r="D34" i="10"/>
  <c r="D33" i="10"/>
  <c r="D32" i="10"/>
  <c r="N28" i="10"/>
  <c r="R27" i="10" s="1"/>
  <c r="M28" i="10"/>
  <c r="L28" i="10"/>
  <c r="K28" i="10"/>
  <c r="J28" i="10"/>
  <c r="I28" i="10"/>
  <c r="H28" i="10"/>
  <c r="G28" i="10"/>
  <c r="F28" i="10"/>
  <c r="B27" i="10" s="1"/>
  <c r="N26" i="10"/>
  <c r="M26" i="10"/>
  <c r="L26" i="10"/>
  <c r="R25" i="10" s="1"/>
  <c r="K26" i="10"/>
  <c r="J26" i="10"/>
  <c r="I26" i="10"/>
  <c r="H26" i="10"/>
  <c r="B25" i="10" s="1"/>
  <c r="G26" i="10"/>
  <c r="F26" i="10"/>
  <c r="N24" i="10"/>
  <c r="M24" i="10"/>
  <c r="L24" i="10"/>
  <c r="K24" i="10"/>
  <c r="J24" i="10"/>
  <c r="I24" i="10"/>
  <c r="H24" i="10"/>
  <c r="G24" i="10"/>
  <c r="F24" i="10"/>
  <c r="P18" i="10"/>
  <c r="K17" i="10" s="1"/>
  <c r="O18" i="10"/>
  <c r="N18" i="10"/>
  <c r="M18" i="10"/>
  <c r="G18" i="10"/>
  <c r="F18" i="10"/>
  <c r="E18" i="10"/>
  <c r="D18" i="10"/>
  <c r="L17" i="10"/>
  <c r="H17" i="10"/>
  <c r="P16" i="10"/>
  <c r="O16" i="10"/>
  <c r="N16" i="10"/>
  <c r="M16" i="10"/>
  <c r="G16" i="10"/>
  <c r="F16" i="10"/>
  <c r="E16" i="10"/>
  <c r="D16" i="10"/>
  <c r="L15" i="10"/>
  <c r="H15" i="10"/>
  <c r="P14" i="10"/>
  <c r="K13" i="10" s="1"/>
  <c r="O14" i="10"/>
  <c r="N14" i="10"/>
  <c r="M14" i="10"/>
  <c r="G14" i="10"/>
  <c r="F14" i="10"/>
  <c r="E14" i="10"/>
  <c r="D14" i="10"/>
  <c r="L13" i="10"/>
  <c r="L19" i="10" s="1"/>
  <c r="H13" i="10"/>
  <c r="H19" i="10" s="1"/>
  <c r="H29" i="10" l="1"/>
  <c r="N57" i="10"/>
  <c r="L57" i="10"/>
  <c r="M113" i="10"/>
  <c r="I13" i="10"/>
  <c r="K15" i="10"/>
  <c r="K19" i="10" s="1"/>
  <c r="I17" i="10"/>
  <c r="B23" i="10"/>
  <c r="F29" i="10" s="1"/>
  <c r="R23" i="10"/>
  <c r="H47" i="10"/>
  <c r="I41" i="10"/>
  <c r="K45" i="10"/>
  <c r="B53" i="10"/>
  <c r="R53" i="10"/>
  <c r="I69" i="10"/>
  <c r="I75" i="10" s="1"/>
  <c r="R107" i="10"/>
  <c r="M29" i="10"/>
  <c r="I43" i="10"/>
  <c r="I45" i="10"/>
  <c r="H75" i="10"/>
  <c r="K69" i="10"/>
  <c r="K73" i="10"/>
  <c r="B79" i="10"/>
  <c r="F85" i="10" s="1"/>
  <c r="H103" i="10"/>
  <c r="K97" i="10"/>
  <c r="I99" i="10"/>
  <c r="I103" i="10" s="1"/>
  <c r="K99" i="10"/>
  <c r="K103" i="10" s="1"/>
  <c r="C103" i="10" s="1"/>
  <c r="K101" i="10"/>
  <c r="B107" i="10"/>
  <c r="R111" i="10"/>
  <c r="L113" i="10" s="1"/>
  <c r="I15" i="10"/>
  <c r="L75" i="10"/>
  <c r="K71" i="10"/>
  <c r="I73" i="10"/>
  <c r="R79" i="10"/>
  <c r="N85" i="10" s="1"/>
  <c r="B83" i="10"/>
  <c r="S83" i="10" s="1"/>
  <c r="H85" i="10"/>
  <c r="A83" i="10"/>
  <c r="F113" i="10"/>
  <c r="K47" i="10"/>
  <c r="L85" i="10"/>
  <c r="N29" i="10"/>
  <c r="L29" i="10"/>
  <c r="H113" i="10"/>
  <c r="M57" i="10"/>
  <c r="G113" i="10"/>
  <c r="G29" i="10"/>
  <c r="H57" i="10"/>
  <c r="A81" i="10"/>
  <c r="G85" i="10"/>
  <c r="M85" i="10"/>
  <c r="S81" i="10"/>
  <c r="E85" i="10" l="1"/>
  <c r="I85" i="10" s="1"/>
  <c r="I47" i="10"/>
  <c r="S79" i="10"/>
  <c r="S85" i="10" s="1"/>
  <c r="C75" i="10"/>
  <c r="O75" i="10" s="1"/>
  <c r="O77" i="10" s="1"/>
  <c r="N113" i="10"/>
  <c r="A79" i="10"/>
  <c r="A85" i="10" s="1"/>
  <c r="K75" i="10"/>
  <c r="G57" i="10"/>
  <c r="I19" i="10"/>
  <c r="H10" i="10" s="1"/>
  <c r="C105" i="10"/>
  <c r="O103" i="10"/>
  <c r="O105" i="10" s="1"/>
  <c r="O29" i="10"/>
  <c r="K29" i="10" s="1"/>
  <c r="L10" i="10" s="1"/>
  <c r="C19" i="10"/>
  <c r="E29" i="10"/>
  <c r="I29" i="10" s="1"/>
  <c r="O113" i="10"/>
  <c r="K113" i="10" s="1"/>
  <c r="L94" i="10" s="1"/>
  <c r="H94" i="10"/>
  <c r="E113" i="10"/>
  <c r="I113" i="10" s="1"/>
  <c r="O57" i="10"/>
  <c r="K57" i="10" s="1"/>
  <c r="L38" i="10"/>
  <c r="C47" i="10"/>
  <c r="E57" i="10"/>
  <c r="O85" i="10" l="1"/>
  <c r="K85" i="10" s="1"/>
  <c r="L66" i="10" s="1"/>
  <c r="H66" i="10"/>
  <c r="I57" i="10"/>
  <c r="H38" i="10" s="1"/>
  <c r="C21" i="10"/>
  <c r="O19" i="10"/>
  <c r="O21" i="10" s="1"/>
  <c r="O47" i="10"/>
  <c r="O49" i="10" s="1"/>
  <c r="C49" i="10"/>
  <c r="N112" i="8" l="1"/>
  <c r="M112" i="8"/>
  <c r="L112" i="8"/>
  <c r="K112" i="8"/>
  <c r="B111" i="8" s="1"/>
  <c r="J112" i="8"/>
  <c r="I112" i="8"/>
  <c r="H112" i="8"/>
  <c r="G112" i="8"/>
  <c r="F112" i="8"/>
  <c r="N110" i="8"/>
  <c r="M110" i="8"/>
  <c r="L110" i="8"/>
  <c r="R109" i="8" s="1"/>
  <c r="K110" i="8"/>
  <c r="J110" i="8"/>
  <c r="I110" i="8"/>
  <c r="H110" i="8"/>
  <c r="B109" i="8" s="1"/>
  <c r="G110" i="8"/>
  <c r="F110" i="8"/>
  <c r="N108" i="8"/>
  <c r="M108" i="8"/>
  <c r="L108" i="8"/>
  <c r="K108" i="8"/>
  <c r="J108" i="8"/>
  <c r="I108" i="8"/>
  <c r="H108" i="8"/>
  <c r="G108" i="8"/>
  <c r="F108" i="8"/>
  <c r="P102" i="8"/>
  <c r="O102" i="8"/>
  <c r="N102" i="8"/>
  <c r="M102" i="8"/>
  <c r="K101" i="8" s="1"/>
  <c r="G102" i="8"/>
  <c r="F102" i="8"/>
  <c r="E102" i="8"/>
  <c r="D102" i="8"/>
  <c r="L101" i="8"/>
  <c r="H101" i="8"/>
  <c r="P100" i="8"/>
  <c r="O100" i="8"/>
  <c r="N100" i="8"/>
  <c r="M100" i="8"/>
  <c r="G100" i="8"/>
  <c r="F100" i="8"/>
  <c r="E100" i="8"/>
  <c r="D100" i="8"/>
  <c r="L99" i="8"/>
  <c r="L103" i="8" s="1"/>
  <c r="H99" i="8"/>
  <c r="P98" i="8"/>
  <c r="O98" i="8"/>
  <c r="N98" i="8"/>
  <c r="M98" i="8"/>
  <c r="K97" i="8" s="1"/>
  <c r="G98" i="8"/>
  <c r="F98" i="8"/>
  <c r="E98" i="8"/>
  <c r="D98" i="8"/>
  <c r="L97" i="8"/>
  <c r="H97" i="8"/>
  <c r="N92" i="8"/>
  <c r="D90" i="8"/>
  <c r="D89" i="8"/>
  <c r="D88" i="8"/>
  <c r="N84" i="8"/>
  <c r="M84" i="8"/>
  <c r="L84" i="8"/>
  <c r="K84" i="8"/>
  <c r="J84" i="8"/>
  <c r="I84" i="8"/>
  <c r="R83" i="8" s="1"/>
  <c r="H84" i="8"/>
  <c r="G84" i="8"/>
  <c r="F84" i="8"/>
  <c r="N82" i="8"/>
  <c r="R81" i="8" s="1"/>
  <c r="M82" i="8"/>
  <c r="L82" i="8"/>
  <c r="K82" i="8"/>
  <c r="J82" i="8"/>
  <c r="I82" i="8"/>
  <c r="H82" i="8"/>
  <c r="G82" i="8"/>
  <c r="F82" i="8"/>
  <c r="B81" i="8" s="1"/>
  <c r="N80" i="8"/>
  <c r="M80" i="8"/>
  <c r="L80" i="8"/>
  <c r="K80" i="8"/>
  <c r="B79" i="8" s="1"/>
  <c r="J80" i="8"/>
  <c r="I80" i="8"/>
  <c r="H80" i="8"/>
  <c r="G80" i="8"/>
  <c r="F80" i="8"/>
  <c r="P74" i="8"/>
  <c r="O74" i="8"/>
  <c r="N74" i="8"/>
  <c r="M74" i="8"/>
  <c r="G74" i="8"/>
  <c r="F74" i="8"/>
  <c r="E74" i="8"/>
  <c r="D74" i="8"/>
  <c r="L73" i="8"/>
  <c r="H73" i="8"/>
  <c r="P72" i="8"/>
  <c r="O72" i="8"/>
  <c r="N72" i="8"/>
  <c r="M72" i="8"/>
  <c r="G72" i="8"/>
  <c r="I71" i="8" s="1"/>
  <c r="F72" i="8"/>
  <c r="E72" i="8"/>
  <c r="D72" i="8"/>
  <c r="L71" i="8"/>
  <c r="H71" i="8"/>
  <c r="P70" i="8"/>
  <c r="O70" i="8"/>
  <c r="N70" i="8"/>
  <c r="M70" i="8"/>
  <c r="G70" i="8"/>
  <c r="F70" i="8"/>
  <c r="E70" i="8"/>
  <c r="D70" i="8"/>
  <c r="L69" i="8"/>
  <c r="H69" i="8"/>
  <c r="D62" i="8"/>
  <c r="D61" i="8"/>
  <c r="D60" i="8"/>
  <c r="N56" i="8"/>
  <c r="M56" i="8"/>
  <c r="L56" i="8"/>
  <c r="K56" i="8"/>
  <c r="J56" i="8"/>
  <c r="I56" i="8"/>
  <c r="H56" i="8"/>
  <c r="G56" i="8"/>
  <c r="F56" i="8"/>
  <c r="N54" i="8"/>
  <c r="M54" i="8"/>
  <c r="L54" i="8"/>
  <c r="K54" i="8"/>
  <c r="J54" i="8"/>
  <c r="I54" i="8"/>
  <c r="H54" i="8"/>
  <c r="G54" i="8"/>
  <c r="F54" i="8"/>
  <c r="B53" i="8" s="1"/>
  <c r="N52" i="8"/>
  <c r="M52" i="8"/>
  <c r="L52" i="8"/>
  <c r="K52" i="8"/>
  <c r="J52" i="8"/>
  <c r="I52" i="8"/>
  <c r="H52" i="8"/>
  <c r="B51" i="8" s="1"/>
  <c r="G52" i="8"/>
  <c r="F52" i="8"/>
  <c r="P46" i="8"/>
  <c r="O46" i="8"/>
  <c r="N46" i="8"/>
  <c r="M46" i="8"/>
  <c r="G46" i="8"/>
  <c r="F46" i="8"/>
  <c r="E46" i="8"/>
  <c r="D46" i="8"/>
  <c r="L45" i="8"/>
  <c r="H45" i="8"/>
  <c r="P44" i="8"/>
  <c r="O44" i="8"/>
  <c r="N44" i="8"/>
  <c r="M44" i="8"/>
  <c r="K43" i="8" s="1"/>
  <c r="G44" i="8"/>
  <c r="F44" i="8"/>
  <c r="E44" i="8"/>
  <c r="D44" i="8"/>
  <c r="I43" i="8" s="1"/>
  <c r="L43" i="8"/>
  <c r="H43" i="8"/>
  <c r="P42" i="8"/>
  <c r="O42" i="8"/>
  <c r="N42" i="8"/>
  <c r="M42" i="8"/>
  <c r="G42" i="8"/>
  <c r="F42" i="8"/>
  <c r="E42" i="8"/>
  <c r="D42" i="8"/>
  <c r="L41" i="8"/>
  <c r="H41" i="8"/>
  <c r="H47" i="8" s="1"/>
  <c r="N36" i="8"/>
  <c r="D34" i="8"/>
  <c r="D33" i="8"/>
  <c r="D32" i="8"/>
  <c r="N28" i="8"/>
  <c r="M28" i="8"/>
  <c r="L28" i="8"/>
  <c r="K28" i="8"/>
  <c r="J28" i="8"/>
  <c r="I28" i="8"/>
  <c r="H28" i="8"/>
  <c r="G28" i="8"/>
  <c r="F28" i="8"/>
  <c r="N26" i="8"/>
  <c r="M26" i="8"/>
  <c r="L26" i="8"/>
  <c r="R25" i="8" s="1"/>
  <c r="K26" i="8"/>
  <c r="J26" i="8"/>
  <c r="I26" i="8"/>
  <c r="H26" i="8"/>
  <c r="G26" i="8"/>
  <c r="F26" i="8"/>
  <c r="N24" i="8"/>
  <c r="M24" i="8"/>
  <c r="L24" i="8"/>
  <c r="K24" i="8"/>
  <c r="J24" i="8"/>
  <c r="I24" i="8"/>
  <c r="H24" i="8"/>
  <c r="G24" i="8"/>
  <c r="F24" i="8"/>
  <c r="B23" i="8"/>
  <c r="P18" i="8"/>
  <c r="O18" i="8"/>
  <c r="N18" i="8"/>
  <c r="M18" i="8"/>
  <c r="K17" i="8" s="1"/>
  <c r="G18" i="8"/>
  <c r="F18" i="8"/>
  <c r="E18" i="8"/>
  <c r="D18" i="8"/>
  <c r="I17" i="8" s="1"/>
  <c r="L17" i="8"/>
  <c r="H17" i="8"/>
  <c r="P16" i="8"/>
  <c r="O16" i="8"/>
  <c r="N16" i="8"/>
  <c r="M16" i="8"/>
  <c r="G16" i="8"/>
  <c r="F16" i="8"/>
  <c r="E16" i="8"/>
  <c r="D16" i="8"/>
  <c r="L15" i="8"/>
  <c r="L19" i="8" s="1"/>
  <c r="I15" i="8"/>
  <c r="H15" i="8"/>
  <c r="P14" i="8"/>
  <c r="O14" i="8"/>
  <c r="N14" i="8"/>
  <c r="M14" i="8"/>
  <c r="G14" i="8"/>
  <c r="F14" i="8"/>
  <c r="E14" i="8"/>
  <c r="D14" i="8"/>
  <c r="L13" i="8"/>
  <c r="H13" i="8"/>
  <c r="M113" i="8" l="1"/>
  <c r="I41" i="8"/>
  <c r="I47" i="8" s="1"/>
  <c r="I45" i="8"/>
  <c r="R51" i="8"/>
  <c r="F57" i="8" s="1"/>
  <c r="K71" i="8"/>
  <c r="R79" i="8"/>
  <c r="N85" i="8" s="1"/>
  <c r="K99" i="8"/>
  <c r="K103" i="8" s="1"/>
  <c r="K15" i="8"/>
  <c r="K41" i="8"/>
  <c r="K45" i="8"/>
  <c r="R53" i="8"/>
  <c r="M57" i="8" s="1"/>
  <c r="B55" i="8"/>
  <c r="L75" i="8"/>
  <c r="K69" i="8"/>
  <c r="K73" i="8"/>
  <c r="H103" i="8"/>
  <c r="I99" i="8"/>
  <c r="B107" i="8"/>
  <c r="R111" i="8"/>
  <c r="L113" i="8" s="1"/>
  <c r="I13" i="8"/>
  <c r="K13" i="8"/>
  <c r="K19" i="8" s="1"/>
  <c r="H19" i="8"/>
  <c r="R23" i="8"/>
  <c r="N29" i="8" s="1"/>
  <c r="B25" i="8"/>
  <c r="G29" i="8" s="1"/>
  <c r="B27" i="8"/>
  <c r="R27" i="8"/>
  <c r="L29" i="8" s="1"/>
  <c r="L47" i="8"/>
  <c r="R55" i="8"/>
  <c r="I69" i="8"/>
  <c r="I75" i="8" s="1"/>
  <c r="H75" i="8"/>
  <c r="C75" i="8" s="1"/>
  <c r="O75" i="8" s="1"/>
  <c r="O77" i="8" s="1"/>
  <c r="I73" i="8"/>
  <c r="B83" i="8"/>
  <c r="I97" i="8"/>
  <c r="I103" i="8" s="1"/>
  <c r="I101" i="8"/>
  <c r="R107" i="8"/>
  <c r="N113" i="8" s="1"/>
  <c r="G85" i="8"/>
  <c r="A81" i="8"/>
  <c r="L57" i="8"/>
  <c r="A83" i="8"/>
  <c r="H85" i="8"/>
  <c r="K75" i="8"/>
  <c r="M29" i="8"/>
  <c r="N57" i="8"/>
  <c r="G113" i="8"/>
  <c r="M85" i="8"/>
  <c r="S81" i="8"/>
  <c r="L85" i="8"/>
  <c r="S83" i="8"/>
  <c r="I19" i="8"/>
  <c r="H113" i="8" l="1"/>
  <c r="G57" i="8"/>
  <c r="F113" i="8"/>
  <c r="F29" i="8"/>
  <c r="A79" i="8"/>
  <c r="A85" i="8" s="1"/>
  <c r="S79" i="8"/>
  <c r="S85" i="8" s="1"/>
  <c r="H29" i="8"/>
  <c r="K47" i="8"/>
  <c r="O57" i="8" s="1"/>
  <c r="K57" i="8" s="1"/>
  <c r="F85" i="8"/>
  <c r="H57" i="8"/>
  <c r="L66" i="8"/>
  <c r="O85" i="8"/>
  <c r="K85" i="8" s="1"/>
  <c r="E85" i="8"/>
  <c r="I85" i="8" s="1"/>
  <c r="E29" i="8"/>
  <c r="I29" i="8" s="1"/>
  <c r="H10" i="8"/>
  <c r="O113" i="8"/>
  <c r="K113" i="8" s="1"/>
  <c r="O29" i="8"/>
  <c r="K29" i="8" s="1"/>
  <c r="H38" i="8"/>
  <c r="E57" i="8"/>
  <c r="I57" i="8" s="1"/>
  <c r="C19" i="8"/>
  <c r="C103" i="8"/>
  <c r="H94" i="8"/>
  <c r="E113" i="8"/>
  <c r="I113" i="8" s="1"/>
  <c r="L38" i="8" l="1"/>
  <c r="L10" i="8"/>
  <c r="L94" i="8"/>
  <c r="H66" i="8"/>
  <c r="C47" i="8"/>
  <c r="C21" i="8"/>
  <c r="O19" i="8"/>
  <c r="O21" i="8" s="1"/>
  <c r="O103" i="8"/>
  <c r="O105" i="8" s="1"/>
  <c r="C105" i="8"/>
  <c r="C49" i="8" l="1"/>
  <c r="O47" i="8"/>
  <c r="O49" i="8" s="1"/>
  <c r="N112" i="7"/>
  <c r="M112" i="7"/>
  <c r="L112" i="7"/>
  <c r="K112" i="7"/>
  <c r="J112" i="7"/>
  <c r="I112" i="7"/>
  <c r="H112" i="7"/>
  <c r="G112" i="7"/>
  <c r="F112" i="7"/>
  <c r="N110" i="7"/>
  <c r="R109" i="7" s="1"/>
  <c r="M113" i="7" s="1"/>
  <c r="M110" i="7"/>
  <c r="L110" i="7"/>
  <c r="K110" i="7"/>
  <c r="J110" i="7"/>
  <c r="I110" i="7"/>
  <c r="H110" i="7"/>
  <c r="G110" i="7"/>
  <c r="F110" i="7"/>
  <c r="B109" i="7" s="1"/>
  <c r="N108" i="7"/>
  <c r="M108" i="7"/>
  <c r="L108" i="7"/>
  <c r="K108" i="7"/>
  <c r="J108" i="7"/>
  <c r="I108" i="7"/>
  <c r="H108" i="7"/>
  <c r="G108" i="7"/>
  <c r="F108" i="7"/>
  <c r="P102" i="7"/>
  <c r="O102" i="7"/>
  <c r="N102" i="7"/>
  <c r="M102" i="7"/>
  <c r="G102" i="7"/>
  <c r="F102" i="7"/>
  <c r="E102" i="7"/>
  <c r="D102" i="7"/>
  <c r="I101" i="7" s="1"/>
  <c r="L101" i="7"/>
  <c r="H101" i="7"/>
  <c r="P100" i="7"/>
  <c r="O100" i="7"/>
  <c r="N100" i="7"/>
  <c r="M100" i="7"/>
  <c r="G100" i="7"/>
  <c r="F100" i="7"/>
  <c r="E100" i="7"/>
  <c r="D100" i="7"/>
  <c r="L99" i="7"/>
  <c r="L103" i="7" s="1"/>
  <c r="K99" i="7"/>
  <c r="H99" i="7"/>
  <c r="P98" i="7"/>
  <c r="O98" i="7"/>
  <c r="N98" i="7"/>
  <c r="M98" i="7"/>
  <c r="G98" i="7"/>
  <c r="F98" i="7"/>
  <c r="E98" i="7"/>
  <c r="I97" i="7" s="1"/>
  <c r="D98" i="7"/>
  <c r="L97" i="7"/>
  <c r="H97" i="7"/>
  <c r="H103" i="7" s="1"/>
  <c r="N92" i="7"/>
  <c r="D90" i="7"/>
  <c r="D89" i="7"/>
  <c r="D88" i="7"/>
  <c r="N84" i="7"/>
  <c r="M84" i="7"/>
  <c r="L84" i="7"/>
  <c r="K84" i="7"/>
  <c r="B83" i="7" s="1"/>
  <c r="J84" i="7"/>
  <c r="I84" i="7"/>
  <c r="H84" i="7"/>
  <c r="G84" i="7"/>
  <c r="F84" i="7"/>
  <c r="N82" i="7"/>
  <c r="M82" i="7"/>
  <c r="L82" i="7"/>
  <c r="K82" i="7"/>
  <c r="J82" i="7"/>
  <c r="I82" i="7"/>
  <c r="H82" i="7"/>
  <c r="G82" i="7"/>
  <c r="F82" i="7"/>
  <c r="N80" i="7"/>
  <c r="M80" i="7"/>
  <c r="L80" i="7"/>
  <c r="K80" i="7"/>
  <c r="J80" i="7"/>
  <c r="I80" i="7"/>
  <c r="H80" i="7"/>
  <c r="G80" i="7"/>
  <c r="F80" i="7"/>
  <c r="B79" i="7" s="1"/>
  <c r="F85" i="7" s="1"/>
  <c r="R79" i="7"/>
  <c r="P74" i="7"/>
  <c r="O74" i="7"/>
  <c r="N74" i="7"/>
  <c r="K73" i="7" s="1"/>
  <c r="M74" i="7"/>
  <c r="G74" i="7"/>
  <c r="F74" i="7"/>
  <c r="E74" i="7"/>
  <c r="D74" i="7"/>
  <c r="L73" i="7"/>
  <c r="H73" i="7"/>
  <c r="P72" i="7"/>
  <c r="O72" i="7"/>
  <c r="N72" i="7"/>
  <c r="M72" i="7"/>
  <c r="K71" i="7" s="1"/>
  <c r="G72" i="7"/>
  <c r="F72" i="7"/>
  <c r="E72" i="7"/>
  <c r="D72" i="7"/>
  <c r="I71" i="7" s="1"/>
  <c r="L71" i="7"/>
  <c r="H71" i="7"/>
  <c r="P70" i="7"/>
  <c r="O70" i="7"/>
  <c r="N70" i="7"/>
  <c r="M70" i="7"/>
  <c r="K69" i="7" s="1"/>
  <c r="K75" i="7" s="1"/>
  <c r="G70" i="7"/>
  <c r="F70" i="7"/>
  <c r="E70" i="7"/>
  <c r="D70" i="7"/>
  <c r="L69" i="7"/>
  <c r="L75" i="7" s="1"/>
  <c r="H69" i="7"/>
  <c r="D62" i="7"/>
  <c r="D61" i="7"/>
  <c r="D60" i="7"/>
  <c r="N56" i="7"/>
  <c r="M56" i="7"/>
  <c r="L56" i="7"/>
  <c r="R55" i="7" s="1"/>
  <c r="K56" i="7"/>
  <c r="J56" i="7"/>
  <c r="I56" i="7"/>
  <c r="H56" i="7"/>
  <c r="B55" i="7" s="1"/>
  <c r="G56" i="7"/>
  <c r="F56" i="7"/>
  <c r="N54" i="7"/>
  <c r="M54" i="7"/>
  <c r="L54" i="7"/>
  <c r="K54" i="7"/>
  <c r="J54" i="7"/>
  <c r="I54" i="7"/>
  <c r="H54" i="7"/>
  <c r="G54" i="7"/>
  <c r="F54" i="7"/>
  <c r="R53" i="7"/>
  <c r="N52" i="7"/>
  <c r="M52" i="7"/>
  <c r="L52" i="7"/>
  <c r="K52" i="7"/>
  <c r="J52" i="7"/>
  <c r="I52" i="7"/>
  <c r="H52" i="7"/>
  <c r="G52" i="7"/>
  <c r="F52" i="7"/>
  <c r="P46" i="7"/>
  <c r="O46" i="7"/>
  <c r="N46" i="7"/>
  <c r="M46" i="7"/>
  <c r="G46" i="7"/>
  <c r="F46" i="7"/>
  <c r="E46" i="7"/>
  <c r="D46" i="7"/>
  <c r="L45" i="7"/>
  <c r="I45" i="7"/>
  <c r="H45" i="7"/>
  <c r="P44" i="7"/>
  <c r="O44" i="7"/>
  <c r="N44" i="7"/>
  <c r="K43" i="7" s="1"/>
  <c r="M44" i="7"/>
  <c r="G44" i="7"/>
  <c r="F44" i="7"/>
  <c r="E44" i="7"/>
  <c r="D44" i="7"/>
  <c r="L43" i="7"/>
  <c r="H43" i="7"/>
  <c r="P42" i="7"/>
  <c r="O42" i="7"/>
  <c r="N42" i="7"/>
  <c r="M42" i="7"/>
  <c r="K41" i="7" s="1"/>
  <c r="G42" i="7"/>
  <c r="F42" i="7"/>
  <c r="E42" i="7"/>
  <c r="D42" i="7"/>
  <c r="I41" i="7" s="1"/>
  <c r="L41" i="7"/>
  <c r="L47" i="7" s="1"/>
  <c r="H41" i="7"/>
  <c r="N36" i="7"/>
  <c r="D34" i="7"/>
  <c r="D33" i="7"/>
  <c r="D32" i="7"/>
  <c r="N28" i="7"/>
  <c r="M28" i="7"/>
  <c r="L28" i="7"/>
  <c r="K28" i="7"/>
  <c r="J28" i="7"/>
  <c r="I28" i="7"/>
  <c r="H28" i="7"/>
  <c r="G28" i="7"/>
  <c r="F28" i="7"/>
  <c r="B27" i="7" s="1"/>
  <c r="N26" i="7"/>
  <c r="M26" i="7"/>
  <c r="L26" i="7"/>
  <c r="K26" i="7"/>
  <c r="J26" i="7"/>
  <c r="I26" i="7"/>
  <c r="H26" i="7"/>
  <c r="G26" i="7"/>
  <c r="F26" i="7"/>
  <c r="N24" i="7"/>
  <c r="M24" i="7"/>
  <c r="L24" i="7"/>
  <c r="R23" i="7" s="1"/>
  <c r="K24" i="7"/>
  <c r="J24" i="7"/>
  <c r="I24" i="7"/>
  <c r="H24" i="7"/>
  <c r="G24" i="7"/>
  <c r="F24" i="7"/>
  <c r="H19" i="7"/>
  <c r="P18" i="7"/>
  <c r="O18" i="7"/>
  <c r="N18" i="7"/>
  <c r="M18" i="7"/>
  <c r="K17" i="7" s="1"/>
  <c r="G18" i="7"/>
  <c r="F18" i="7"/>
  <c r="E18" i="7"/>
  <c r="D18" i="7"/>
  <c r="L17" i="7"/>
  <c r="H17" i="7"/>
  <c r="P16" i="7"/>
  <c r="O16" i="7"/>
  <c r="N16" i="7"/>
  <c r="M16" i="7"/>
  <c r="G16" i="7"/>
  <c r="F16" i="7"/>
  <c r="E16" i="7"/>
  <c r="D16" i="7"/>
  <c r="L15" i="7"/>
  <c r="I15" i="7"/>
  <c r="H15" i="7"/>
  <c r="P14" i="7"/>
  <c r="O14" i="7"/>
  <c r="N14" i="7"/>
  <c r="M14" i="7"/>
  <c r="G14" i="7"/>
  <c r="F14" i="7"/>
  <c r="E14" i="7"/>
  <c r="I13" i="7" s="1"/>
  <c r="D14" i="7"/>
  <c r="L13" i="7"/>
  <c r="H13" i="7"/>
  <c r="M57" i="7" l="1"/>
  <c r="S79" i="7"/>
  <c r="I17" i="7"/>
  <c r="R27" i="7"/>
  <c r="L29" i="7" s="1"/>
  <c r="B53" i="7"/>
  <c r="G57" i="7" s="1"/>
  <c r="K101" i="7"/>
  <c r="L19" i="7"/>
  <c r="B23" i="7"/>
  <c r="F29" i="7" s="1"/>
  <c r="K45" i="7"/>
  <c r="K47" i="7" s="1"/>
  <c r="B81" i="7"/>
  <c r="G85" i="7" s="1"/>
  <c r="R81" i="7"/>
  <c r="R83" i="7"/>
  <c r="H85" i="7" s="1"/>
  <c r="I99" i="7"/>
  <c r="I103" i="7" s="1"/>
  <c r="B107" i="7"/>
  <c r="F113" i="7" s="1"/>
  <c r="R107" i="7"/>
  <c r="L57" i="7"/>
  <c r="G113" i="7"/>
  <c r="B25" i="7"/>
  <c r="R25" i="7"/>
  <c r="H47" i="7"/>
  <c r="I69" i="7"/>
  <c r="H75" i="7"/>
  <c r="K13" i="7"/>
  <c r="K15" i="7"/>
  <c r="I43" i="7"/>
  <c r="I47" i="7" s="1"/>
  <c r="C47" i="7" s="1"/>
  <c r="B51" i="7"/>
  <c r="F57" i="7" s="1"/>
  <c r="R51" i="7"/>
  <c r="I73" i="7"/>
  <c r="K97" i="7"/>
  <c r="K103" i="7" s="1"/>
  <c r="B111" i="7"/>
  <c r="H113" i="7" s="1"/>
  <c r="R111" i="7"/>
  <c r="G29" i="7"/>
  <c r="I75" i="7"/>
  <c r="C75" i="7" s="1"/>
  <c r="O75" i="7" s="1"/>
  <c r="O77" i="7" s="1"/>
  <c r="A81" i="7"/>
  <c r="S81" i="7"/>
  <c r="M85" i="7"/>
  <c r="L85" i="7"/>
  <c r="S83" i="7"/>
  <c r="N57" i="7"/>
  <c r="I19" i="7"/>
  <c r="C19" i="7" s="1"/>
  <c r="A83" i="7"/>
  <c r="K19" i="7"/>
  <c r="L113" i="7"/>
  <c r="H57" i="7"/>
  <c r="A79" i="7"/>
  <c r="N85" i="7"/>
  <c r="C17" i="2"/>
  <c r="G10" i="2"/>
  <c r="F10" i="2"/>
  <c r="E10" i="2"/>
  <c r="G9" i="2"/>
  <c r="E9" i="2"/>
  <c r="G8" i="2"/>
  <c r="F8" i="2"/>
  <c r="E8" i="2"/>
  <c r="G7" i="2"/>
  <c r="F7" i="2"/>
  <c r="E7" i="2"/>
  <c r="G6" i="2"/>
  <c r="F6" i="2"/>
  <c r="E6" i="2"/>
  <c r="G5" i="2"/>
  <c r="F5" i="2"/>
  <c r="E5" i="2"/>
  <c r="G4" i="2"/>
  <c r="F4" i="2"/>
  <c r="E4" i="2"/>
  <c r="G3" i="2"/>
  <c r="F3" i="2"/>
  <c r="E3" i="2"/>
  <c r="N112" i="1"/>
  <c r="M112" i="1"/>
  <c r="L112" i="1"/>
  <c r="K112" i="1"/>
  <c r="J112" i="1"/>
  <c r="I112" i="1"/>
  <c r="H112" i="1"/>
  <c r="G112" i="1"/>
  <c r="F112" i="1"/>
  <c r="N110" i="1"/>
  <c r="R109" i="1" s="1"/>
  <c r="M110" i="1"/>
  <c r="L110" i="1"/>
  <c r="K110" i="1"/>
  <c r="J110" i="1"/>
  <c r="I110" i="1"/>
  <c r="H110" i="1"/>
  <c r="G110" i="1"/>
  <c r="F110" i="1"/>
  <c r="N108" i="1"/>
  <c r="M108" i="1"/>
  <c r="L108" i="1"/>
  <c r="K108" i="1"/>
  <c r="J108" i="1"/>
  <c r="I108" i="1"/>
  <c r="H108" i="1"/>
  <c r="G108" i="1"/>
  <c r="F108" i="1"/>
  <c r="P102" i="1"/>
  <c r="O102" i="1"/>
  <c r="N102" i="1"/>
  <c r="M102" i="1"/>
  <c r="G102" i="1"/>
  <c r="F102" i="1"/>
  <c r="E102" i="1"/>
  <c r="D102" i="1"/>
  <c r="L101" i="1"/>
  <c r="H101" i="1"/>
  <c r="P100" i="1"/>
  <c r="N100" i="1"/>
  <c r="M100" i="1"/>
  <c r="G100" i="1"/>
  <c r="F100" i="1"/>
  <c r="E100" i="1"/>
  <c r="D100" i="1"/>
  <c r="R99" i="1"/>
  <c r="R101" i="1" s="1"/>
  <c r="L99" i="1"/>
  <c r="H99" i="1"/>
  <c r="B99" i="1"/>
  <c r="B101" i="1" s="1"/>
  <c r="N98" i="1"/>
  <c r="M98" i="1"/>
  <c r="G98" i="1"/>
  <c r="F98" i="1"/>
  <c r="E98" i="1"/>
  <c r="D98" i="1"/>
  <c r="L97" i="1"/>
  <c r="H97" i="1"/>
  <c r="N92" i="1"/>
  <c r="I92" i="1"/>
  <c r="D90" i="1"/>
  <c r="D89" i="1"/>
  <c r="D88" i="1"/>
  <c r="G86" i="1"/>
  <c r="N84" i="1"/>
  <c r="M84" i="1"/>
  <c r="L84" i="1"/>
  <c r="K84" i="1"/>
  <c r="J84" i="1"/>
  <c r="I84" i="1"/>
  <c r="H84" i="1"/>
  <c r="G84" i="1"/>
  <c r="F84" i="1"/>
  <c r="B83" i="1" s="1"/>
  <c r="N82" i="1"/>
  <c r="M82" i="1"/>
  <c r="L82" i="1"/>
  <c r="K82" i="1"/>
  <c r="J82" i="1"/>
  <c r="I82" i="1"/>
  <c r="H82" i="1"/>
  <c r="G82" i="1"/>
  <c r="F82" i="1"/>
  <c r="N80" i="1"/>
  <c r="M80" i="1"/>
  <c r="L80" i="1"/>
  <c r="K80" i="1"/>
  <c r="J80" i="1"/>
  <c r="I80" i="1"/>
  <c r="H80" i="1"/>
  <c r="G80" i="1"/>
  <c r="F80" i="1"/>
  <c r="P74" i="1"/>
  <c r="O74" i="1"/>
  <c r="N74" i="1"/>
  <c r="M74" i="1"/>
  <c r="G74" i="1"/>
  <c r="F74" i="1"/>
  <c r="E74" i="1"/>
  <c r="D74" i="1"/>
  <c r="R73" i="1"/>
  <c r="L73" i="1"/>
  <c r="H73" i="1"/>
  <c r="B73" i="1"/>
  <c r="P72" i="1"/>
  <c r="O72" i="1"/>
  <c r="N72" i="1"/>
  <c r="M72" i="1"/>
  <c r="G72" i="1"/>
  <c r="F72" i="1"/>
  <c r="E72" i="1"/>
  <c r="D72" i="1"/>
  <c r="L71" i="1"/>
  <c r="H71" i="1"/>
  <c r="P70" i="1"/>
  <c r="O70" i="1"/>
  <c r="N70" i="1"/>
  <c r="M70" i="1"/>
  <c r="G70" i="1"/>
  <c r="F70" i="1"/>
  <c r="E70" i="1"/>
  <c r="D70" i="1"/>
  <c r="L69" i="1"/>
  <c r="H69" i="1"/>
  <c r="I64" i="1"/>
  <c r="D62" i="1"/>
  <c r="D61" i="1"/>
  <c r="D60" i="1"/>
  <c r="G58" i="1"/>
  <c r="N56" i="1"/>
  <c r="M56" i="1"/>
  <c r="L56" i="1"/>
  <c r="K56" i="1"/>
  <c r="J56" i="1"/>
  <c r="I56" i="1"/>
  <c r="H56" i="1"/>
  <c r="G56" i="1"/>
  <c r="F56" i="1"/>
  <c r="N54" i="1"/>
  <c r="M54" i="1"/>
  <c r="L54" i="1"/>
  <c r="K54" i="1"/>
  <c r="J54" i="1"/>
  <c r="I54" i="1"/>
  <c r="H54" i="1"/>
  <c r="G54" i="1"/>
  <c r="F54" i="1"/>
  <c r="N52" i="1"/>
  <c r="M52" i="1"/>
  <c r="L52" i="1"/>
  <c r="K52" i="1"/>
  <c r="J52" i="1"/>
  <c r="I52" i="1"/>
  <c r="H52" i="1"/>
  <c r="G52" i="1"/>
  <c r="F52" i="1"/>
  <c r="B51" i="1" s="1"/>
  <c r="P46" i="1"/>
  <c r="O46" i="1"/>
  <c r="N46" i="1"/>
  <c r="M46" i="1"/>
  <c r="G46" i="1"/>
  <c r="F46" i="1"/>
  <c r="E46" i="1"/>
  <c r="D46" i="1"/>
  <c r="R45" i="1"/>
  <c r="L45" i="1"/>
  <c r="H45" i="1"/>
  <c r="B45" i="1"/>
  <c r="P44" i="1"/>
  <c r="O44" i="1"/>
  <c r="N44" i="1"/>
  <c r="M44" i="1"/>
  <c r="G44" i="1"/>
  <c r="F44" i="1"/>
  <c r="E44" i="1"/>
  <c r="D44" i="1"/>
  <c r="L43" i="1"/>
  <c r="H43" i="1"/>
  <c r="P42" i="1"/>
  <c r="O42" i="1"/>
  <c r="N42" i="1"/>
  <c r="M42" i="1"/>
  <c r="G42" i="1"/>
  <c r="F42" i="1"/>
  <c r="E42" i="1"/>
  <c r="D42" i="1"/>
  <c r="L41" i="1"/>
  <c r="H41" i="1"/>
  <c r="N36" i="1"/>
  <c r="I36" i="1"/>
  <c r="D34" i="1"/>
  <c r="D33" i="1"/>
  <c r="D32" i="1"/>
  <c r="G30" i="1"/>
  <c r="N28" i="1"/>
  <c r="M28" i="1"/>
  <c r="L28" i="1"/>
  <c r="K28" i="1"/>
  <c r="J28" i="1"/>
  <c r="I28" i="1"/>
  <c r="H28" i="1"/>
  <c r="G28" i="1"/>
  <c r="F28" i="1"/>
  <c r="N26" i="1"/>
  <c r="M26" i="1"/>
  <c r="L26" i="1"/>
  <c r="K26" i="1"/>
  <c r="J26" i="1"/>
  <c r="I26" i="1"/>
  <c r="H26" i="1"/>
  <c r="G26" i="1"/>
  <c r="F26" i="1"/>
  <c r="N24" i="1"/>
  <c r="M24" i="1"/>
  <c r="L24" i="1"/>
  <c r="K24" i="1"/>
  <c r="J24" i="1"/>
  <c r="I24" i="1"/>
  <c r="H24" i="1"/>
  <c r="G24" i="1"/>
  <c r="F24" i="1"/>
  <c r="P18" i="1"/>
  <c r="O18" i="1"/>
  <c r="N18" i="1"/>
  <c r="M18" i="1"/>
  <c r="G18" i="1"/>
  <c r="F18" i="1"/>
  <c r="E18" i="1"/>
  <c r="D18" i="1"/>
  <c r="L17" i="1"/>
  <c r="H17" i="1"/>
  <c r="P16" i="1"/>
  <c r="O16" i="1"/>
  <c r="N16" i="1"/>
  <c r="M16" i="1"/>
  <c r="G16" i="1"/>
  <c r="F16" i="1"/>
  <c r="E16" i="1"/>
  <c r="D16" i="1"/>
  <c r="R15" i="1"/>
  <c r="R17" i="1" s="1"/>
  <c r="L15" i="1"/>
  <c r="H15" i="1"/>
  <c r="B15" i="1"/>
  <c r="B17" i="1" s="1"/>
  <c r="P14" i="1"/>
  <c r="O14" i="1"/>
  <c r="N14" i="1"/>
  <c r="M14" i="1"/>
  <c r="G14" i="1"/>
  <c r="F14" i="1"/>
  <c r="E14" i="1"/>
  <c r="D14" i="1"/>
  <c r="L13" i="1"/>
  <c r="H13" i="1"/>
  <c r="I8" i="1"/>
  <c r="S85" i="7" l="1"/>
  <c r="R27" i="1"/>
  <c r="H29" i="7"/>
  <c r="O85" i="7"/>
  <c r="N113" i="7"/>
  <c r="M29" i="7"/>
  <c r="N29" i="7"/>
  <c r="B111" i="1"/>
  <c r="A85" i="7"/>
  <c r="O57" i="7"/>
  <c r="K57" i="7" s="1"/>
  <c r="L38" i="7" s="1"/>
  <c r="E113" i="7"/>
  <c r="I113" i="7" s="1"/>
  <c r="H94" i="7"/>
  <c r="C21" i="7"/>
  <c r="O19" i="7"/>
  <c r="O21" i="7" s="1"/>
  <c r="E29" i="7"/>
  <c r="H38" i="7"/>
  <c r="K85" i="7"/>
  <c r="H66" i="7"/>
  <c r="E85" i="7"/>
  <c r="I85" i="7" s="1"/>
  <c r="O29" i="7"/>
  <c r="O47" i="7"/>
  <c r="O49" i="7" s="1"/>
  <c r="C49" i="7"/>
  <c r="O113" i="7"/>
  <c r="K113" i="7" s="1"/>
  <c r="L94" i="7" s="1"/>
  <c r="E57" i="7"/>
  <c r="I57" i="7" s="1"/>
  <c r="L66" i="7"/>
  <c r="C103" i="7"/>
  <c r="K69" i="1"/>
  <c r="K13" i="1"/>
  <c r="B55" i="1"/>
  <c r="K73" i="1"/>
  <c r="B53" i="1"/>
  <c r="K15" i="1"/>
  <c r="K43" i="1"/>
  <c r="I45" i="1"/>
  <c r="R81" i="1"/>
  <c r="B109" i="1"/>
  <c r="M113" i="1" s="1"/>
  <c r="B79" i="1"/>
  <c r="K17" i="1"/>
  <c r="R53" i="1"/>
  <c r="M57" i="1" s="1"/>
  <c r="B107" i="1"/>
  <c r="K101" i="1"/>
  <c r="B27" i="1"/>
  <c r="L29" i="1" s="1"/>
  <c r="K97" i="1"/>
  <c r="B25" i="1"/>
  <c r="K71" i="1"/>
  <c r="B81" i="1"/>
  <c r="I101" i="1"/>
  <c r="I99" i="1"/>
  <c r="K99" i="1"/>
  <c r="L103" i="1"/>
  <c r="H103" i="1"/>
  <c r="I97" i="1"/>
  <c r="I73" i="1"/>
  <c r="L75" i="1"/>
  <c r="I71" i="1"/>
  <c r="I69" i="1"/>
  <c r="I41" i="1"/>
  <c r="I17" i="1"/>
  <c r="I15" i="1"/>
  <c r="I13" i="1"/>
  <c r="B23" i="1"/>
  <c r="R23" i="1"/>
  <c r="N29" i="1" s="1"/>
  <c r="K41" i="1"/>
  <c r="K45" i="1"/>
  <c r="I43" i="1"/>
  <c r="L47" i="1"/>
  <c r="L19" i="1"/>
  <c r="H19" i="1"/>
  <c r="R25" i="1"/>
  <c r="A83" i="1"/>
  <c r="G113" i="1"/>
  <c r="H47" i="1"/>
  <c r="R51" i="1"/>
  <c r="N57" i="1" s="1"/>
  <c r="R55" i="1"/>
  <c r="L57" i="1" s="1"/>
  <c r="H75" i="1"/>
  <c r="R79" i="1"/>
  <c r="R83" i="1"/>
  <c r="H85" i="1"/>
  <c r="R107" i="1"/>
  <c r="N113" i="1" s="1"/>
  <c r="R111" i="1"/>
  <c r="L113" i="1" s="1"/>
  <c r="G57" i="1" l="1"/>
  <c r="I29" i="7"/>
  <c r="G29" i="1"/>
  <c r="K29" i="7"/>
  <c r="H10" i="7" s="1"/>
  <c r="L10" i="7"/>
  <c r="O103" i="7"/>
  <c r="O105" i="7" s="1"/>
  <c r="C105" i="7"/>
  <c r="K103" i="1"/>
  <c r="K75" i="1"/>
  <c r="K19" i="1"/>
  <c r="M29" i="1"/>
  <c r="I47" i="1"/>
  <c r="M85" i="1"/>
  <c r="H29" i="1"/>
  <c r="K47" i="1"/>
  <c r="I75" i="1"/>
  <c r="C75" i="1" s="1"/>
  <c r="O75" i="1" s="1"/>
  <c r="O77" i="1" s="1"/>
  <c r="G85" i="1"/>
  <c r="A81" i="1"/>
  <c r="F29" i="1"/>
  <c r="I103" i="1"/>
  <c r="I19" i="1"/>
  <c r="N85" i="1"/>
  <c r="H113" i="1"/>
  <c r="H57" i="1"/>
  <c r="L85" i="1"/>
  <c r="F85" i="1"/>
  <c r="A79" i="1"/>
  <c r="F113" i="1"/>
  <c r="F57" i="1"/>
  <c r="O57" i="1" l="1"/>
  <c r="K57" i="1" s="1"/>
  <c r="C19" i="1"/>
  <c r="C21" i="1" s="1"/>
  <c r="C103" i="1"/>
  <c r="O103" i="1" s="1"/>
  <c r="O105" i="1" s="1"/>
  <c r="E113" i="1"/>
  <c r="C47" i="1"/>
  <c r="O47" i="1" s="1"/>
  <c r="O49" i="1" s="1"/>
  <c r="E57" i="1"/>
  <c r="I57" i="1" s="1"/>
  <c r="L38" i="1" s="1"/>
  <c r="H10" i="1"/>
  <c r="O85" i="1"/>
  <c r="K85" i="1" s="1"/>
  <c r="E85" i="1"/>
  <c r="I85" i="1" s="1"/>
  <c r="H66" i="1" s="1"/>
  <c r="A85" i="1"/>
  <c r="O113" i="1"/>
  <c r="K113" i="1" s="1"/>
  <c r="E29" i="1"/>
  <c r="I29" i="1" s="1"/>
  <c r="O29" i="1"/>
  <c r="K29" i="1" s="1"/>
  <c r="I113" i="1"/>
  <c r="O19" i="1" l="1"/>
  <c r="O21" i="1" s="1"/>
  <c r="C105" i="1"/>
  <c r="L94" i="1"/>
  <c r="H94" i="1"/>
  <c r="L66" i="1"/>
  <c r="H38" i="1"/>
  <c r="C49" i="1"/>
  <c r="L10" i="1"/>
</calcChain>
</file>

<file path=xl/sharedStrings.xml><?xml version="1.0" encoding="utf-8"?>
<sst xmlns="http://schemas.openxmlformats.org/spreadsheetml/2006/main" count="1162" uniqueCount="111">
  <si>
    <t xml:space="preserve"> Luftgewehr Landesliga</t>
  </si>
  <si>
    <t>Runde</t>
  </si>
  <si>
    <t>Termin:</t>
  </si>
  <si>
    <t>Ort:</t>
  </si>
  <si>
    <t>LUFTGEWEHR</t>
  </si>
  <si>
    <t>Landesliga</t>
  </si>
  <si>
    <t>Begegnung</t>
  </si>
  <si>
    <t>MP</t>
  </si>
  <si>
    <t>St.</t>
  </si>
  <si>
    <t>Schütze</t>
  </si>
  <si>
    <t>P1</t>
  </si>
  <si>
    <t>P2</t>
  </si>
  <si>
    <t>P3</t>
  </si>
  <si>
    <t>P4</t>
  </si>
  <si>
    <t>Punkte</t>
  </si>
  <si>
    <t>:</t>
  </si>
  <si>
    <t>Gesamt</t>
  </si>
  <si>
    <t>Paar 1</t>
  </si>
  <si>
    <t>Paar 2</t>
  </si>
  <si>
    <t>Paar 3</t>
  </si>
  <si>
    <t>Paar 4</t>
  </si>
  <si>
    <t>Stand</t>
  </si>
  <si>
    <t>Stechen 1</t>
  </si>
  <si>
    <t xml:space="preserve">Treffer </t>
  </si>
  <si>
    <t>Stechen 2</t>
  </si>
  <si>
    <t>Stechen 3</t>
  </si>
  <si>
    <t>Mannschafts punkte</t>
  </si>
  <si>
    <t>Einzelpunkte</t>
  </si>
  <si>
    <t>Ringe</t>
  </si>
  <si>
    <t>1.</t>
  </si>
  <si>
    <t>2.</t>
  </si>
  <si>
    <t>3.</t>
  </si>
  <si>
    <t>4.</t>
  </si>
  <si>
    <t>5.</t>
  </si>
  <si>
    <t>6.</t>
  </si>
  <si>
    <t>7.</t>
  </si>
  <si>
    <t>8.</t>
  </si>
  <si>
    <t>Mannschaftspunkte</t>
  </si>
  <si>
    <t>Die Wertung ergibt sich aus erreichten Mannschaftspunkten. Bei Punktegleichstand werden die erreichten</t>
  </si>
  <si>
    <t xml:space="preserve"> Einzelpunkte gezählt, sollte es noch immer Gleichstand geben, wird die Gesamtringzahl gezählt.</t>
  </si>
  <si>
    <t>Bruck und Weitendorf/W haben vorgeschossen.</t>
  </si>
  <si>
    <t>1. Runde</t>
  </si>
  <si>
    <t>SV Langenwang</t>
  </si>
  <si>
    <t>SV Knittelfeld</t>
  </si>
  <si>
    <t>Brucker SV</t>
  </si>
  <si>
    <t>SV Feistritztal</t>
  </si>
  <si>
    <t>SV Krieglach</t>
  </si>
  <si>
    <t>SG d. Liezener Jäger</t>
  </si>
  <si>
    <t>SV RB Eggersdorf</t>
  </si>
  <si>
    <t>Vereinsnamen</t>
  </si>
  <si>
    <t>Krasser Sophia</t>
  </si>
  <si>
    <t>Geisler Daniel</t>
  </si>
  <si>
    <t>Geisler Michael</t>
  </si>
  <si>
    <t>Rohrer Thomas</t>
  </si>
  <si>
    <t>Reiter Christine</t>
  </si>
  <si>
    <t>Gschoderer Cäcilia</t>
  </si>
  <si>
    <t>Scheucher Michaela</t>
  </si>
  <si>
    <t>Mazilo Harald</t>
  </si>
  <si>
    <t>Pillhofer Philipp</t>
  </si>
  <si>
    <t>Kaufmann David</t>
  </si>
  <si>
    <t>Fölzer Verona</t>
  </si>
  <si>
    <t>Fölzer Karl-Heinz</t>
  </si>
  <si>
    <t>Gölles Franz</t>
  </si>
  <si>
    <t>Schrittwieser Daniel</t>
  </si>
  <si>
    <t>Kristandl Manfred</t>
  </si>
  <si>
    <t>Loibnegger Karin</t>
  </si>
  <si>
    <t>Raith Ewald</t>
  </si>
  <si>
    <t>Gröbming</t>
  </si>
  <si>
    <t>SV Gröbming</t>
  </si>
  <si>
    <t>SAISON 2019 / 20</t>
  </si>
  <si>
    <t xml:space="preserve">09:45 Probe, 10:00 Wettkampf </t>
  </si>
  <si>
    <t>Tabelle LG Landesliga  2019/2020</t>
  </si>
  <si>
    <t>Wotruba Elfriede</t>
  </si>
  <si>
    <t>Seebacher Thomas</t>
  </si>
  <si>
    <t>Gruber Fabian</t>
  </si>
  <si>
    <t>Lavasier Fabian</t>
  </si>
  <si>
    <t>Meissl Theresa</t>
  </si>
  <si>
    <t>Matzer Peter</t>
  </si>
  <si>
    <t>Geisler Andreas</t>
  </si>
  <si>
    <t>Knittelfeld</t>
  </si>
  <si>
    <t>Eggersdorf</t>
  </si>
  <si>
    <t>09:30 Stand,09:45 Probe,10:00 Wettkampf</t>
  </si>
  <si>
    <t>Bruck</t>
  </si>
  <si>
    <t>Langenwang</t>
  </si>
  <si>
    <t>Schneller Siegfried</t>
  </si>
  <si>
    <t>Wurzwallner Peter</t>
  </si>
  <si>
    <t>Feistritztal</t>
  </si>
  <si>
    <t>Liezen</t>
  </si>
  <si>
    <t>Matzer Madeleine</t>
  </si>
  <si>
    <t>Taucher Heinrich</t>
  </si>
  <si>
    <t>Krieglach</t>
  </si>
  <si>
    <t>Pircher Johanna</t>
  </si>
  <si>
    <t>Neuburger Martin</t>
  </si>
  <si>
    <t>12:30 Stand, 12:45 Probe, 13:00 Wettkampf</t>
  </si>
  <si>
    <t>Einzel - punkte</t>
  </si>
  <si>
    <t>SG Liezen</t>
  </si>
  <si>
    <t>2. Runde</t>
  </si>
  <si>
    <t>3. Runde</t>
  </si>
  <si>
    <t>Wettkampfstart 10:00</t>
  </si>
  <si>
    <t>Wettkampfstart 14:30</t>
  </si>
  <si>
    <t>Wettkampfstart 13:00</t>
  </si>
  <si>
    <t>Lang Nico</t>
  </si>
  <si>
    <t>DNS</t>
  </si>
  <si>
    <t>Wettkampfstart 11:30</t>
  </si>
  <si>
    <t>Mitteregger Gerwald</t>
  </si>
  <si>
    <t>4. Runde</t>
  </si>
  <si>
    <t>Die Wertung ergibt sich aus ereichten Einzelpunkten.</t>
  </si>
  <si>
    <t>Bei Punktegleichstand werden die Mannschaftspunkte gezählt, sollte</t>
  </si>
  <si>
    <t xml:space="preserve"> es noch immer Gleichstand gibt, wird die Gesamtringzahl gezählt.</t>
  </si>
  <si>
    <t>Gröbming ist nur mit 2 Schützen angetreten, Einzelpunkte wurden</t>
  </si>
  <si>
    <t>halbiert.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</si>
</sst>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sz val="10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2"/>
      <color rgb="FFFF0000"/>
      <name val="Arial"/>
      <family val="2"/>
      <charset val="1"/>
    </font>
    <font>
      <sz val="10"/>
      <color rgb="FFFFFFFF"/>
      <name val="Arial"/>
      <family val="2"/>
      <charset val="1"/>
    </font>
    <font>
      <sz val="11"/>
      <color rgb="FFFFFFFF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rgb="FF993300"/>
      </patternFill>
    </fill>
    <fill>
      <patternFill patternType="solid">
        <fgColor rgb="FFFFFFCC"/>
        <bgColor rgb="FFFFF2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</fills>
  <borders count="57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18" fillId="0" borderId="0"/>
    <xf numFmtId="0" fontId="20" fillId="0" borderId="0"/>
  </cellStyleXfs>
  <cellXfs count="372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left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vertical="center"/>
    </xf>
    <xf numFmtId="0" fontId="1" fillId="3" borderId="4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164" fontId="1" fillId="5" borderId="12" xfId="0" applyNumberFormat="1" applyFont="1" applyFill="1" applyBorder="1" applyAlignment="1" applyProtection="1">
      <alignment horizontal="center" vertical="center"/>
      <protection locked="0"/>
    </xf>
    <xf numFmtId="164" fontId="5" fillId="0" borderId="11" xfId="0" applyNumberFormat="1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164" fontId="1" fillId="5" borderId="22" xfId="0" applyNumberFormat="1" applyFont="1" applyFill="1" applyBorder="1" applyAlignment="1" applyProtection="1">
      <alignment horizontal="center" vertical="center"/>
      <protection locked="0"/>
    </xf>
    <xf numFmtId="164" fontId="5" fillId="0" borderId="21" xfId="0" applyNumberFormat="1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164" fontId="5" fillId="0" borderId="27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Protection="1"/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1" fillId="5" borderId="34" xfId="0" applyFont="1" applyFill="1" applyBorder="1" applyAlignment="1" applyProtection="1">
      <alignment horizontal="center" vertical="center"/>
      <protection locked="0"/>
    </xf>
    <xf numFmtId="0" fontId="1" fillId="5" borderId="35" xfId="0" applyFont="1" applyFill="1" applyBorder="1" applyAlignment="1" applyProtection="1">
      <alignment horizontal="center" vertical="center"/>
      <protection locked="0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  <protection locked="0"/>
    </xf>
    <xf numFmtId="0" fontId="1" fillId="5" borderId="32" xfId="0" applyFont="1" applyFill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Protection="1"/>
    <xf numFmtId="0" fontId="10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3" fillId="0" borderId="27" xfId="0" applyFont="1" applyBorder="1"/>
    <xf numFmtId="0" fontId="14" fillId="0" borderId="2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wrapText="1"/>
    </xf>
    <xf numFmtId="0" fontId="13" fillId="0" borderId="16" xfId="0" applyFont="1" applyBorder="1"/>
    <xf numFmtId="164" fontId="13" fillId="0" borderId="16" xfId="0" applyNumberFormat="1" applyFont="1" applyBorder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164" fontId="13" fillId="0" borderId="27" xfId="0" applyNumberFormat="1" applyFont="1" applyBorder="1" applyAlignment="1">
      <alignment horizontal="center"/>
    </xf>
    <xf numFmtId="0" fontId="15" fillId="0" borderId="0" xfId="0" applyFont="1" applyAlignment="1"/>
    <xf numFmtId="0" fontId="15" fillId="0" borderId="0" xfId="0" applyFont="1"/>
    <xf numFmtId="0" fontId="16" fillId="0" borderId="0" xfId="0" applyFont="1"/>
    <xf numFmtId="0" fontId="1" fillId="5" borderId="12" xfId="0" applyFont="1" applyFill="1" applyBorder="1" applyAlignment="1" applyProtection="1">
      <alignment horizontal="center" vertical="center"/>
      <protection locked="0"/>
    </xf>
    <xf numFmtId="0" fontId="1" fillId="5" borderId="22" xfId="0" applyFont="1" applyFill="1" applyBorder="1" applyAlignment="1" applyProtection="1">
      <alignment horizontal="center" vertical="center"/>
      <protection locked="0"/>
    </xf>
    <xf numFmtId="0" fontId="17" fillId="0" borderId="27" xfId="0" applyFont="1" applyBorder="1"/>
    <xf numFmtId="0" fontId="18" fillId="0" borderId="0" xfId="1" applyProtection="1"/>
    <xf numFmtId="0" fontId="1" fillId="0" borderId="0" xfId="1" applyFont="1" applyAlignment="1" applyProtection="1">
      <alignment vertical="center"/>
    </xf>
    <xf numFmtId="0" fontId="1" fillId="0" borderId="0" xfId="1" applyFont="1" applyAlignment="1" applyProtection="1">
      <alignment horizontal="left" vertical="center"/>
      <protection locked="0"/>
    </xf>
    <xf numFmtId="0" fontId="1" fillId="3" borderId="3" xfId="1" applyFont="1" applyFill="1" applyBorder="1" applyAlignment="1" applyProtection="1">
      <alignment horizontal="left" vertical="center"/>
    </xf>
    <xf numFmtId="0" fontId="1" fillId="3" borderId="3" xfId="1" applyFont="1" applyFill="1" applyBorder="1" applyAlignment="1" applyProtection="1">
      <alignment horizontal="center" vertical="center"/>
    </xf>
    <xf numFmtId="0" fontId="1" fillId="3" borderId="3" xfId="1" applyFont="1" applyFill="1" applyBorder="1" applyAlignment="1" applyProtection="1">
      <alignment vertical="center"/>
    </xf>
    <xf numFmtId="0" fontId="1" fillId="3" borderId="4" xfId="1" applyFont="1" applyFill="1" applyBorder="1" applyAlignment="1" applyProtection="1">
      <alignment vertical="center"/>
    </xf>
    <xf numFmtId="0" fontId="4" fillId="0" borderId="0" xfId="1" applyFont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164" fontId="1" fillId="5" borderId="12" xfId="1" applyNumberFormat="1" applyFont="1" applyFill="1" applyBorder="1" applyAlignment="1" applyProtection="1">
      <alignment horizontal="center" vertical="center"/>
      <protection locked="0"/>
    </xf>
    <xf numFmtId="164" fontId="5" fillId="0" borderId="11" xfId="1" applyNumberFormat="1" applyFont="1" applyBorder="1" applyAlignment="1" applyProtection="1">
      <alignment horizontal="center" vertical="center"/>
    </xf>
    <xf numFmtId="0" fontId="1" fillId="0" borderId="13" xfId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center" vertical="center"/>
    </xf>
    <xf numFmtId="0" fontId="1" fillId="0" borderId="15" xfId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1" fillId="0" borderId="18" xfId="1" applyFont="1" applyBorder="1" applyAlignment="1" applyProtection="1">
      <alignment horizontal="center" vertical="center"/>
    </xf>
    <xf numFmtId="0" fontId="1" fillId="0" borderId="19" xfId="1" applyFont="1" applyBorder="1" applyAlignment="1" applyProtection="1">
      <alignment horizontal="center" vertical="center"/>
    </xf>
    <xf numFmtId="0" fontId="1" fillId="0" borderId="20" xfId="1" applyFont="1" applyBorder="1" applyAlignment="1" applyProtection="1">
      <alignment horizontal="center" vertical="center"/>
    </xf>
    <xf numFmtId="164" fontId="1" fillId="5" borderId="22" xfId="1" applyNumberFormat="1" applyFont="1" applyFill="1" applyBorder="1" applyAlignment="1" applyProtection="1">
      <alignment horizontal="center" vertical="center"/>
      <protection locked="0"/>
    </xf>
    <xf numFmtId="164" fontId="5" fillId="0" borderId="21" xfId="1" applyNumberFormat="1" applyFont="1" applyBorder="1" applyAlignment="1" applyProtection="1">
      <alignment horizontal="center" vertical="center"/>
    </xf>
    <xf numFmtId="0" fontId="1" fillId="0" borderId="23" xfId="1" applyFont="1" applyBorder="1" applyAlignment="1" applyProtection="1">
      <alignment horizontal="center" vertical="center"/>
    </xf>
    <xf numFmtId="0" fontId="1" fillId="0" borderId="24" xfId="1" applyFont="1" applyBorder="1" applyAlignment="1" applyProtection="1">
      <alignment horizontal="center" vertical="center"/>
    </xf>
    <xf numFmtId="0" fontId="1" fillId="0" borderId="25" xfId="1" applyFont="1" applyBorder="1" applyAlignment="1" applyProtection="1">
      <alignment horizontal="center" vertical="center"/>
    </xf>
    <xf numFmtId="0" fontId="5" fillId="0" borderId="26" xfId="1" applyFont="1" applyBorder="1" applyAlignment="1" applyProtection="1">
      <alignment horizontal="center" vertical="center"/>
    </xf>
    <xf numFmtId="0" fontId="18" fillId="0" borderId="0" xfId="1" applyFill="1" applyBorder="1" applyProtection="1"/>
    <xf numFmtId="0" fontId="18" fillId="0" borderId="0" xfId="1" applyFill="1" applyBorder="1" applyAlignment="1" applyProtection="1">
      <alignment horizontal="center"/>
    </xf>
    <xf numFmtId="0" fontId="5" fillId="0" borderId="27" xfId="1" applyFont="1" applyBorder="1" applyAlignment="1" applyProtection="1">
      <alignment horizontal="center" vertical="center"/>
    </xf>
    <xf numFmtId="164" fontId="5" fillId="0" borderId="27" xfId="1" applyNumberFormat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1" fillId="0" borderId="3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Protection="1"/>
    <xf numFmtId="0" fontId="5" fillId="0" borderId="31" xfId="1" applyFont="1" applyBorder="1" applyAlignment="1" applyProtection="1">
      <alignment horizontal="center" vertical="center"/>
    </xf>
    <xf numFmtId="0" fontId="5" fillId="0" borderId="32" xfId="1" applyFont="1" applyBorder="1" applyAlignment="1" applyProtection="1">
      <alignment horizontal="center" vertical="center"/>
    </xf>
    <xf numFmtId="0" fontId="1" fillId="5" borderId="34" xfId="1" applyFont="1" applyFill="1" applyBorder="1" applyAlignment="1" applyProtection="1">
      <alignment horizontal="center" vertical="center"/>
      <protection locked="0"/>
    </xf>
    <xf numFmtId="0" fontId="1" fillId="5" borderId="35" xfId="1" applyFont="1" applyFill="1" applyBorder="1" applyAlignment="1" applyProtection="1">
      <alignment horizontal="center" vertical="center"/>
      <protection locked="0"/>
    </xf>
    <xf numFmtId="0" fontId="5" fillId="0" borderId="39" xfId="1" applyFont="1" applyFill="1" applyBorder="1" applyAlignment="1" applyProtection="1">
      <alignment horizontal="center" vertical="center"/>
    </xf>
    <xf numFmtId="0" fontId="5" fillId="0" borderId="40" xfId="1" applyFont="1" applyFill="1" applyBorder="1" applyAlignment="1" applyProtection="1">
      <alignment horizontal="center" vertical="center"/>
    </xf>
    <xf numFmtId="0" fontId="5" fillId="0" borderId="43" xfId="1" applyFont="1" applyFill="1" applyBorder="1" applyAlignment="1" applyProtection="1">
      <alignment horizontal="center" vertical="center"/>
    </xf>
    <xf numFmtId="0" fontId="5" fillId="0" borderId="44" xfId="1" applyFont="1" applyFill="1" applyBorder="1" applyAlignment="1" applyProtection="1">
      <alignment horizontal="center" vertical="center"/>
    </xf>
    <xf numFmtId="0" fontId="1" fillId="5" borderId="31" xfId="1" applyFont="1" applyFill="1" applyBorder="1" applyAlignment="1" applyProtection="1">
      <alignment horizontal="center" vertical="center"/>
      <protection locked="0"/>
    </xf>
    <xf numFmtId="0" fontId="1" fillId="5" borderId="32" xfId="1" applyFont="1" applyFill="1" applyBorder="1" applyAlignment="1" applyProtection="1">
      <alignment horizontal="center" vertical="center"/>
      <protection locked="0"/>
    </xf>
    <xf numFmtId="0" fontId="5" fillId="0" borderId="49" xfId="1" applyFont="1" applyBorder="1" applyAlignment="1" applyProtection="1">
      <alignment horizontal="center" vertical="center"/>
    </xf>
    <xf numFmtId="0" fontId="5" fillId="0" borderId="50" xfId="1" applyFont="1" applyBorder="1" applyAlignment="1" applyProtection="1">
      <alignment horizontal="center" vertical="center"/>
    </xf>
    <xf numFmtId="0" fontId="10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1" fillId="0" borderId="0" xfId="1" applyFont="1" applyProtection="1"/>
    <xf numFmtId="0" fontId="10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4" xfId="1" applyNumberFormat="1" applyFont="1" applyBorder="1" applyAlignment="1" applyProtection="1">
      <alignment horizontal="center" vertical="center"/>
    </xf>
    <xf numFmtId="164" fontId="1" fillId="5" borderId="34" xfId="1" applyNumberFormat="1" applyFont="1" applyFill="1" applyBorder="1" applyAlignment="1" applyProtection="1">
      <alignment horizontal="center" vertical="center"/>
      <protection locked="0"/>
    </xf>
    <xf numFmtId="164" fontId="1" fillId="5" borderId="35" xfId="1" applyNumberFormat="1" applyFont="1" applyFill="1" applyBorder="1" applyAlignment="1" applyProtection="1">
      <alignment horizontal="center" vertical="center"/>
      <protection locked="0"/>
    </xf>
    <xf numFmtId="0" fontId="13" fillId="0" borderId="27" xfId="0" applyFont="1" applyBorder="1" applyAlignment="1">
      <alignment horizontal="left"/>
    </xf>
    <xf numFmtId="0" fontId="20" fillId="0" borderId="0" xfId="2" applyProtection="1"/>
    <xf numFmtId="0" fontId="21" fillId="0" borderId="0" xfId="2" applyFont="1" applyAlignment="1" applyProtection="1">
      <alignment vertical="center"/>
    </xf>
    <xf numFmtId="0" fontId="21" fillId="0" borderId="0" xfId="2" applyFont="1" applyAlignment="1" applyProtection="1">
      <alignment horizontal="left" vertical="center"/>
      <protection locked="0"/>
    </xf>
    <xf numFmtId="0" fontId="21" fillId="9" borderId="3" xfId="2" applyFont="1" applyFill="1" applyBorder="1" applyAlignment="1" applyProtection="1">
      <alignment horizontal="left" vertical="center"/>
    </xf>
    <xf numFmtId="0" fontId="21" fillId="9" borderId="3" xfId="2" applyFont="1" applyFill="1" applyBorder="1" applyAlignment="1" applyProtection="1">
      <alignment horizontal="center" vertical="center"/>
    </xf>
    <xf numFmtId="0" fontId="21" fillId="9" borderId="3" xfId="2" applyFont="1" applyFill="1" applyBorder="1" applyAlignment="1" applyProtection="1">
      <alignment vertical="center"/>
    </xf>
    <xf numFmtId="0" fontId="21" fillId="9" borderId="4" xfId="2" applyFont="1" applyFill="1" applyBorder="1" applyAlignment="1" applyProtection="1">
      <alignment vertical="center"/>
    </xf>
    <xf numFmtId="0" fontId="24" fillId="0" borderId="0" xfId="2" applyFont="1" applyAlignment="1" applyProtection="1">
      <alignment horizontal="center" vertical="center"/>
    </xf>
    <xf numFmtId="0" fontId="25" fillId="0" borderId="5" xfId="2" applyFont="1" applyBorder="1" applyAlignment="1" applyProtection="1">
      <alignment horizontal="center" vertical="center"/>
    </xf>
    <xf numFmtId="0" fontId="25" fillId="0" borderId="6" xfId="2" applyFont="1" applyBorder="1" applyAlignment="1" applyProtection="1">
      <alignment horizontal="center" vertical="center"/>
    </xf>
    <xf numFmtId="0" fontId="25" fillId="0" borderId="7" xfId="2" applyFont="1" applyBorder="1" applyAlignment="1" applyProtection="1">
      <alignment horizontal="center" vertical="center"/>
    </xf>
    <xf numFmtId="0" fontId="25" fillId="0" borderId="8" xfId="2" applyFont="1" applyBorder="1" applyAlignment="1" applyProtection="1">
      <alignment horizontal="center" vertical="center"/>
    </xf>
    <xf numFmtId="0" fontId="25" fillId="0" borderId="9" xfId="2" applyFont="1" applyBorder="1" applyAlignment="1" applyProtection="1">
      <alignment horizontal="center" vertical="center"/>
    </xf>
    <xf numFmtId="0" fontId="25" fillId="0" borderId="10" xfId="2" applyFont="1" applyBorder="1" applyAlignment="1" applyProtection="1">
      <alignment horizontal="center" vertical="center"/>
    </xf>
    <xf numFmtId="164" fontId="26" fillId="11" borderId="12" xfId="2" applyNumberFormat="1" applyFont="1" applyFill="1" applyBorder="1" applyAlignment="1" applyProtection="1">
      <alignment horizontal="center" vertical="center"/>
      <protection locked="0"/>
    </xf>
    <xf numFmtId="164" fontId="27" fillId="0" borderId="11" xfId="2" applyNumberFormat="1" applyFont="1" applyBorder="1" applyAlignment="1" applyProtection="1">
      <alignment horizontal="center" vertical="center"/>
    </xf>
    <xf numFmtId="0" fontId="26" fillId="0" borderId="13" xfId="2" applyFont="1" applyBorder="1" applyAlignment="1" applyProtection="1">
      <alignment horizontal="center" vertical="center"/>
    </xf>
    <xf numFmtId="0" fontId="26" fillId="0" borderId="14" xfId="2" applyFont="1" applyBorder="1" applyAlignment="1" applyProtection="1">
      <alignment horizontal="center" vertical="center"/>
    </xf>
    <xf numFmtId="0" fontId="26" fillId="0" borderId="15" xfId="2" applyFont="1" applyBorder="1" applyAlignment="1" applyProtection="1">
      <alignment horizontal="center" vertical="center"/>
    </xf>
    <xf numFmtId="0" fontId="27" fillId="0" borderId="17" xfId="2" applyFont="1" applyBorder="1" applyAlignment="1" applyProtection="1">
      <alignment horizontal="center" vertical="center"/>
    </xf>
    <xf numFmtId="0" fontId="27" fillId="0" borderId="16" xfId="2" applyFont="1" applyBorder="1" applyAlignment="1" applyProtection="1">
      <alignment horizontal="center" vertical="center"/>
    </xf>
    <xf numFmtId="0" fontId="26" fillId="0" borderId="18" xfId="2" applyFont="1" applyBorder="1" applyAlignment="1" applyProtection="1">
      <alignment horizontal="center" vertical="center"/>
    </xf>
    <xf numFmtId="0" fontId="26" fillId="0" borderId="19" xfId="2" applyFont="1" applyBorder="1" applyAlignment="1" applyProtection="1">
      <alignment horizontal="center" vertical="center"/>
    </xf>
    <xf numFmtId="0" fontId="26" fillId="0" borderId="20" xfId="2" applyFont="1" applyBorder="1" applyAlignment="1" applyProtection="1">
      <alignment horizontal="center" vertical="center"/>
    </xf>
    <xf numFmtId="164" fontId="26" fillId="11" borderId="22" xfId="2" applyNumberFormat="1" applyFont="1" applyFill="1" applyBorder="1" applyAlignment="1" applyProtection="1">
      <alignment horizontal="center" vertical="center"/>
      <protection locked="0"/>
    </xf>
    <xf numFmtId="164" fontId="27" fillId="0" borderId="21" xfId="2" applyNumberFormat="1" applyFont="1" applyBorder="1" applyAlignment="1" applyProtection="1">
      <alignment horizontal="center" vertical="center"/>
    </xf>
    <xf numFmtId="0" fontId="26" fillId="0" borderId="23" xfId="2" applyFont="1" applyBorder="1" applyAlignment="1" applyProtection="1">
      <alignment horizontal="center" vertical="center"/>
    </xf>
    <xf numFmtId="0" fontId="26" fillId="0" borderId="24" xfId="2" applyFont="1" applyBorder="1" applyAlignment="1" applyProtection="1">
      <alignment horizontal="center" vertical="center"/>
    </xf>
    <xf numFmtId="0" fontId="26" fillId="0" borderId="25" xfId="2" applyFont="1" applyBorder="1" applyAlignment="1" applyProtection="1">
      <alignment horizontal="center" vertical="center"/>
    </xf>
    <xf numFmtId="0" fontId="27" fillId="0" borderId="26" xfId="2" applyFont="1" applyBorder="1" applyAlignment="1" applyProtection="1">
      <alignment horizontal="center" vertical="center"/>
    </xf>
    <xf numFmtId="0" fontId="20" fillId="0" borderId="0" xfId="2" applyBorder="1" applyProtection="1"/>
    <xf numFmtId="0" fontId="20" fillId="0" borderId="0" xfId="2" applyBorder="1" applyAlignment="1" applyProtection="1">
      <alignment horizontal="center"/>
    </xf>
    <xf numFmtId="0" fontId="25" fillId="0" borderId="27" xfId="2" applyFont="1" applyBorder="1" applyAlignment="1" applyProtection="1">
      <alignment horizontal="center" vertical="center"/>
    </xf>
    <xf numFmtId="164" fontId="25" fillId="0" borderId="27" xfId="2" applyNumberFormat="1" applyFont="1" applyBorder="1" applyAlignment="1" applyProtection="1">
      <alignment horizontal="center" vertical="center"/>
    </xf>
    <xf numFmtId="0" fontId="25" fillId="0" borderId="2" xfId="2" applyFont="1" applyBorder="1" applyAlignment="1" applyProtection="1">
      <alignment horizontal="center" vertical="center"/>
    </xf>
    <xf numFmtId="0" fontId="21" fillId="0" borderId="3" xfId="2" applyFont="1" applyBorder="1" applyAlignment="1" applyProtection="1">
      <alignment horizontal="center" vertical="center"/>
    </xf>
    <xf numFmtId="0" fontId="25" fillId="0" borderId="4" xfId="2" applyFont="1" applyBorder="1" applyAlignment="1" applyProtection="1">
      <alignment horizontal="center" vertical="center"/>
    </xf>
    <xf numFmtId="0" fontId="29" fillId="0" borderId="0" xfId="2" applyFont="1" applyBorder="1" applyProtection="1"/>
    <xf numFmtId="0" fontId="29" fillId="0" borderId="0" xfId="2" applyFont="1" applyBorder="1" applyAlignment="1" applyProtection="1">
      <alignment horizontal="center"/>
    </xf>
    <xf numFmtId="0" fontId="29" fillId="0" borderId="0" xfId="2" applyFont="1" applyProtection="1"/>
    <xf numFmtId="0" fontId="25" fillId="0" borderId="31" xfId="2" applyFont="1" applyBorder="1" applyAlignment="1" applyProtection="1">
      <alignment horizontal="center" vertical="center"/>
    </xf>
    <xf numFmtId="0" fontId="25" fillId="0" borderId="32" xfId="2" applyFont="1" applyBorder="1" applyAlignment="1" applyProtection="1">
      <alignment horizontal="center" vertical="center"/>
    </xf>
    <xf numFmtId="0" fontId="21" fillId="11" borderId="34" xfId="2" applyFont="1" applyFill="1" applyBorder="1" applyAlignment="1" applyProtection="1">
      <alignment horizontal="center" vertical="center"/>
      <protection locked="0"/>
    </xf>
    <xf numFmtId="0" fontId="21" fillId="11" borderId="35" xfId="2" applyFont="1" applyFill="1" applyBorder="1" applyAlignment="1" applyProtection="1">
      <alignment horizontal="center" vertical="center"/>
      <protection locked="0"/>
    </xf>
    <xf numFmtId="0" fontId="25" fillId="0" borderId="39" xfId="2" applyFont="1" applyBorder="1" applyAlignment="1" applyProtection="1">
      <alignment horizontal="center" vertical="center"/>
    </xf>
    <xf numFmtId="0" fontId="25" fillId="0" borderId="40" xfId="2" applyFont="1" applyBorder="1" applyAlignment="1" applyProtection="1">
      <alignment horizontal="center" vertical="center"/>
    </xf>
    <xf numFmtId="0" fontId="25" fillId="0" borderId="43" xfId="2" applyFont="1" applyBorder="1" applyAlignment="1" applyProtection="1">
      <alignment horizontal="center" vertical="center"/>
    </xf>
    <xf numFmtId="0" fontId="25" fillId="0" borderId="44" xfId="2" applyFont="1" applyBorder="1" applyAlignment="1" applyProtection="1">
      <alignment horizontal="center" vertical="center"/>
    </xf>
    <xf numFmtId="0" fontId="21" fillId="11" borderId="31" xfId="2" applyFont="1" applyFill="1" applyBorder="1" applyAlignment="1" applyProtection="1">
      <alignment horizontal="center" vertical="center"/>
      <protection locked="0"/>
    </xf>
    <xf numFmtId="0" fontId="21" fillId="11" borderId="32" xfId="2" applyFont="1" applyFill="1" applyBorder="1" applyAlignment="1" applyProtection="1">
      <alignment horizontal="center" vertical="center"/>
      <protection locked="0"/>
    </xf>
    <xf numFmtId="0" fontId="25" fillId="0" borderId="49" xfId="2" applyFont="1" applyBorder="1" applyAlignment="1" applyProtection="1">
      <alignment horizontal="center" vertical="center"/>
    </xf>
    <xf numFmtId="0" fontId="25" fillId="0" borderId="50" xfId="2" applyFont="1" applyBorder="1" applyAlignment="1" applyProtection="1">
      <alignment horizontal="center" vertical="center"/>
    </xf>
    <xf numFmtId="0" fontId="32" fillId="0" borderId="0" xfId="2" applyFont="1" applyAlignment="1" applyProtection="1">
      <alignment horizontal="center"/>
    </xf>
    <xf numFmtId="0" fontId="25" fillId="0" borderId="0" xfId="2" applyFont="1" applyBorder="1" applyAlignment="1" applyProtection="1">
      <alignment horizontal="center" vertical="center"/>
    </xf>
    <xf numFmtId="0" fontId="32" fillId="0" borderId="0" xfId="2" applyFont="1" applyBorder="1" applyAlignment="1" applyProtection="1">
      <alignment horizontal="center" vertical="center"/>
    </xf>
    <xf numFmtId="0" fontId="32" fillId="0" borderId="0" xfId="2" applyFont="1" applyAlignment="1" applyProtection="1">
      <alignment horizontal="center" vertical="center"/>
    </xf>
    <xf numFmtId="0" fontId="33" fillId="0" borderId="0" xfId="2" applyFont="1" applyProtection="1"/>
    <xf numFmtId="0" fontId="32" fillId="0" borderId="0" xfId="2" applyFont="1" applyBorder="1" applyAlignment="1" applyProtection="1">
      <alignment vertical="center"/>
    </xf>
    <xf numFmtId="0" fontId="25" fillId="0" borderId="0" xfId="2" applyFont="1" applyBorder="1" applyAlignment="1" applyProtection="1">
      <alignment vertical="center"/>
    </xf>
    <xf numFmtId="164" fontId="21" fillId="11" borderId="34" xfId="2" applyNumberFormat="1" applyFont="1" applyFill="1" applyBorder="1" applyAlignment="1" applyProtection="1">
      <alignment horizontal="center" vertical="center"/>
      <protection locked="0"/>
    </xf>
    <xf numFmtId="164" fontId="21" fillId="11" borderId="35" xfId="2" applyNumberFormat="1" applyFont="1" applyFill="1" applyBorder="1" applyAlignment="1" applyProtection="1">
      <alignment horizontal="center" vertical="center"/>
      <protection locked="0"/>
    </xf>
    <xf numFmtId="0" fontId="20" fillId="0" borderId="0" xfId="2"/>
    <xf numFmtId="0" fontId="13" fillId="0" borderId="0" xfId="0" applyFont="1" applyBorder="1" applyAlignment="1">
      <alignment horizontal="left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right" vertical="center"/>
    </xf>
    <xf numFmtId="0" fontId="1" fillId="3" borderId="3" xfId="0" applyFont="1" applyFill="1" applyBorder="1" applyAlignment="1" applyProtection="1">
      <alignment horizontal="right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/>
    </xf>
    <xf numFmtId="0" fontId="1" fillId="6" borderId="8" xfId="0" applyFont="1" applyFill="1" applyBorder="1" applyAlignment="1" applyProtection="1">
      <alignment horizontal="center"/>
    </xf>
    <xf numFmtId="0" fontId="1" fillId="3" borderId="28" xfId="0" applyFont="1" applyFill="1" applyBorder="1" applyAlignment="1" applyProtection="1">
      <alignment horizontal="center"/>
    </xf>
    <xf numFmtId="0" fontId="1" fillId="3" borderId="29" xfId="0" applyFont="1" applyFill="1" applyBorder="1" applyAlignment="1" applyProtection="1">
      <alignment horizontal="center"/>
    </xf>
    <xf numFmtId="0" fontId="1" fillId="3" borderId="30" xfId="0" applyFont="1" applyFill="1" applyBorder="1" applyAlignment="1" applyProtection="1">
      <alignment horizontal="center"/>
    </xf>
    <xf numFmtId="0" fontId="1" fillId="6" borderId="10" xfId="0" applyFont="1" applyFill="1" applyBorder="1" applyAlignment="1" applyProtection="1">
      <alignment horizontal="center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left"/>
    </xf>
    <xf numFmtId="0" fontId="5" fillId="0" borderId="14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/>
    </xf>
    <xf numFmtId="0" fontId="9" fillId="0" borderId="21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right" vertical="center"/>
    </xf>
    <xf numFmtId="0" fontId="6" fillId="0" borderId="16" xfId="0" applyFont="1" applyBorder="1" applyAlignment="1" applyProtection="1">
      <alignment horizontal="right" vertical="center"/>
    </xf>
    <xf numFmtId="0" fontId="1" fillId="5" borderId="36" xfId="0" applyFont="1" applyFill="1" applyBorder="1" applyAlignment="1" applyProtection="1">
      <alignment horizontal="center" vertical="center"/>
      <protection locked="0"/>
    </xf>
    <xf numFmtId="0" fontId="1" fillId="5" borderId="35" xfId="0" applyFont="1" applyFill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left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1" fillId="5" borderId="47" xfId="0" applyFont="1" applyFill="1" applyBorder="1" applyAlignment="1" applyProtection="1">
      <alignment horizontal="center" vertical="center"/>
      <protection locked="0"/>
    </xf>
    <xf numFmtId="0" fontId="1" fillId="5" borderId="48" xfId="0" applyFont="1" applyFill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right" vertical="center" wrapText="1"/>
      <protection locked="0"/>
    </xf>
    <xf numFmtId="0" fontId="1" fillId="0" borderId="16" xfId="0" applyFont="1" applyBorder="1" applyAlignment="1" applyProtection="1">
      <alignment horizontal="right" vertical="center" wrapText="1"/>
      <protection locked="0"/>
    </xf>
    <xf numFmtId="0" fontId="1" fillId="0" borderId="52" xfId="0" applyFont="1" applyBorder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horizontal="right" vertical="center"/>
      <protection locked="0"/>
    </xf>
    <xf numFmtId="0" fontId="12" fillId="7" borderId="28" xfId="0" applyFont="1" applyFill="1" applyBorder="1" applyAlignment="1">
      <alignment horizontal="center"/>
    </xf>
    <xf numFmtId="0" fontId="12" fillId="7" borderId="30" xfId="0" applyFont="1" applyFill="1" applyBorder="1" applyAlignment="1">
      <alignment horizontal="center"/>
    </xf>
    <xf numFmtId="0" fontId="12" fillId="7" borderId="29" xfId="0" applyFont="1" applyFill="1" applyBorder="1" applyAlignment="1">
      <alignment horizontal="center"/>
    </xf>
    <xf numFmtId="0" fontId="12" fillId="7" borderId="53" xfId="0" applyFont="1" applyFill="1" applyBorder="1" applyAlignment="1">
      <alignment horizontal="center"/>
    </xf>
    <xf numFmtId="0" fontId="12" fillId="7" borderId="14" xfId="0" applyFont="1" applyFill="1" applyBorder="1" applyAlignment="1">
      <alignment horizontal="center"/>
    </xf>
    <xf numFmtId="0" fontId="12" fillId="7" borderId="54" xfId="0" applyFont="1" applyFill="1" applyBorder="1" applyAlignment="1">
      <alignment horizontal="center"/>
    </xf>
    <xf numFmtId="0" fontId="9" fillId="0" borderId="21" xfId="1" applyFont="1" applyBorder="1" applyAlignment="1" applyProtection="1">
      <alignment horizontal="center" vertical="center"/>
    </xf>
    <xf numFmtId="0" fontId="9" fillId="0" borderId="16" xfId="1" applyFont="1" applyBorder="1" applyAlignment="1" applyProtection="1">
      <alignment horizontal="center" vertical="center"/>
    </xf>
    <xf numFmtId="0" fontId="6" fillId="0" borderId="21" xfId="1" applyFont="1" applyBorder="1" applyAlignment="1" applyProtection="1">
      <alignment horizontal="right" vertical="center"/>
    </xf>
    <xf numFmtId="0" fontId="6" fillId="0" borderId="16" xfId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horizontal="center" vertical="center"/>
    </xf>
    <xf numFmtId="0" fontId="1" fillId="5" borderId="47" xfId="1" applyFont="1" applyFill="1" applyBorder="1" applyAlignment="1" applyProtection="1">
      <alignment horizontal="center" vertical="center"/>
      <protection locked="0"/>
    </xf>
    <xf numFmtId="0" fontId="1" fillId="5" borderId="48" xfId="1" applyFont="1" applyFill="1" applyBorder="1" applyAlignment="1" applyProtection="1">
      <alignment horizontal="center" vertical="center"/>
      <protection locked="0"/>
    </xf>
    <xf numFmtId="0" fontId="5" fillId="0" borderId="37" xfId="1" applyFont="1" applyBorder="1" applyAlignment="1" applyProtection="1">
      <alignment horizontal="center" vertical="center"/>
    </xf>
    <xf numFmtId="0" fontId="6" fillId="0" borderId="21" xfId="1" applyFont="1" applyBorder="1" applyAlignment="1" applyProtection="1">
      <alignment horizontal="left" vertical="center"/>
    </xf>
    <xf numFmtId="0" fontId="6" fillId="0" borderId="16" xfId="1" applyFont="1" applyBorder="1" applyAlignment="1" applyProtection="1">
      <alignment horizontal="left" vertical="center"/>
    </xf>
    <xf numFmtId="0" fontId="5" fillId="0" borderId="38" xfId="1" applyFont="1" applyBorder="1" applyAlignment="1" applyProtection="1">
      <alignment horizontal="center" vertical="center"/>
    </xf>
    <xf numFmtId="0" fontId="5" fillId="0" borderId="41" xfId="1" applyFont="1" applyFill="1" applyBorder="1" applyAlignment="1" applyProtection="1">
      <alignment horizontal="center" vertical="center"/>
    </xf>
    <xf numFmtId="0" fontId="5" fillId="0" borderId="42" xfId="1" applyFont="1" applyFill="1" applyBorder="1" applyAlignment="1" applyProtection="1">
      <alignment horizontal="center" vertical="center"/>
    </xf>
    <xf numFmtId="0" fontId="1" fillId="5" borderId="36" xfId="1" applyFont="1" applyFill="1" applyBorder="1" applyAlignment="1" applyProtection="1">
      <alignment horizontal="center" vertical="center"/>
      <protection locked="0"/>
    </xf>
    <xf numFmtId="0" fontId="1" fillId="5" borderId="35" xfId="1" applyFont="1" applyFill="1" applyBorder="1" applyAlignment="1" applyProtection="1">
      <alignment horizontal="center" vertical="center"/>
      <protection locked="0"/>
    </xf>
    <xf numFmtId="0" fontId="5" fillId="0" borderId="51" xfId="1" applyFont="1" applyBorder="1" applyAlignment="1" applyProtection="1">
      <alignment horizontal="center" vertical="center"/>
    </xf>
    <xf numFmtId="0" fontId="5" fillId="0" borderId="50" xfId="1" applyFont="1" applyBorder="1" applyAlignment="1" applyProtection="1">
      <alignment horizontal="center" vertical="center"/>
    </xf>
    <xf numFmtId="0" fontId="5" fillId="0" borderId="45" xfId="1" applyFont="1" applyFill="1" applyBorder="1" applyAlignment="1" applyProtection="1">
      <alignment horizontal="center" vertical="center"/>
    </xf>
    <xf numFmtId="0" fontId="5" fillId="0" borderId="46" xfId="1" applyFont="1" applyFill="1" applyBorder="1" applyAlignment="1" applyProtection="1">
      <alignment horizontal="center" vertical="center"/>
    </xf>
    <xf numFmtId="0" fontId="8" fillId="0" borderId="0" xfId="1" applyFont="1" applyAlignment="1" applyProtection="1">
      <alignment horizontal="left"/>
    </xf>
    <xf numFmtId="0" fontId="5" fillId="0" borderId="14" xfId="1" applyFont="1" applyBorder="1" applyAlignment="1" applyProtection="1">
      <alignment horizontal="center" vertical="center"/>
    </xf>
    <xf numFmtId="0" fontId="5" fillId="0" borderId="23" xfId="1" applyFont="1" applyBorder="1" applyAlignment="1" applyProtection="1">
      <alignment horizontal="center" vertical="center"/>
    </xf>
    <xf numFmtId="0" fontId="5" fillId="0" borderId="33" xfId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right"/>
    </xf>
    <xf numFmtId="0" fontId="1" fillId="6" borderId="5" xfId="1" applyFont="1" applyFill="1" applyBorder="1" applyAlignment="1" applyProtection="1">
      <alignment horizontal="center"/>
    </xf>
    <xf numFmtId="0" fontId="1" fillId="6" borderId="8" xfId="1" applyFont="1" applyFill="1" applyBorder="1" applyAlignment="1" applyProtection="1">
      <alignment horizontal="center"/>
    </xf>
    <xf numFmtId="0" fontId="1" fillId="3" borderId="28" xfId="1" applyFont="1" applyFill="1" applyBorder="1" applyAlignment="1" applyProtection="1">
      <alignment horizontal="center"/>
    </xf>
    <xf numFmtId="0" fontId="1" fillId="3" borderId="29" xfId="1" applyFont="1" applyFill="1" applyBorder="1" applyAlignment="1" applyProtection="1">
      <alignment horizontal="center"/>
    </xf>
    <xf numFmtId="0" fontId="1" fillId="3" borderId="30" xfId="1" applyFont="1" applyFill="1" applyBorder="1" applyAlignment="1" applyProtection="1">
      <alignment horizontal="center"/>
    </xf>
    <xf numFmtId="0" fontId="1" fillId="6" borderId="10" xfId="1" applyFont="1" applyFill="1" applyBorder="1" applyAlignment="1" applyProtection="1">
      <alignment horizontal="center"/>
    </xf>
    <xf numFmtId="0" fontId="5" fillId="0" borderId="21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19" fillId="0" borderId="52" xfId="1" applyFont="1" applyBorder="1" applyAlignment="1" applyProtection="1">
      <alignment horizontal="left" vertical="center"/>
      <protection locked="0"/>
    </xf>
    <xf numFmtId="0" fontId="19" fillId="0" borderId="16" xfId="1" applyFont="1" applyBorder="1" applyAlignment="1" applyProtection="1">
      <alignment horizontal="left" vertical="center"/>
      <protection locked="0"/>
    </xf>
    <xf numFmtId="0" fontId="19" fillId="0" borderId="52" xfId="1" applyFont="1" applyBorder="1" applyAlignment="1" applyProtection="1">
      <alignment horizontal="right" vertical="center"/>
      <protection locked="0"/>
    </xf>
    <xf numFmtId="0" fontId="19" fillId="0" borderId="16" xfId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 applyProtection="1">
      <alignment horizontal="left" vertical="center"/>
    </xf>
    <xf numFmtId="0" fontId="6" fillId="0" borderId="3" xfId="1" applyFont="1" applyBorder="1" applyAlignment="1" applyProtection="1">
      <alignment horizontal="left" vertical="center"/>
    </xf>
    <xf numFmtId="0" fontId="6" fillId="0" borderId="4" xfId="1" applyFont="1" applyBorder="1" applyAlignment="1" applyProtection="1">
      <alignment horizontal="left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</xf>
    <xf numFmtId="0" fontId="5" fillId="0" borderId="4" xfId="1" applyNumberFormat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right" vertical="center"/>
    </xf>
    <xf numFmtId="0" fontId="6" fillId="0" borderId="3" xfId="1" applyFont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right" vertical="center"/>
    </xf>
    <xf numFmtId="0" fontId="1" fillId="0" borderId="0" xfId="1" applyFont="1" applyAlignment="1" applyProtection="1">
      <alignment horizontal="right" vertical="center"/>
    </xf>
    <xf numFmtId="0" fontId="1" fillId="0" borderId="0" xfId="1" applyFont="1" applyAlignment="1" applyProtection="1">
      <alignment horizontal="center" vertical="center"/>
    </xf>
    <xf numFmtId="14" fontId="1" fillId="0" borderId="0" xfId="1" applyNumberFormat="1" applyFont="1" applyAlignment="1" applyProtection="1">
      <alignment horizontal="left" vertical="center"/>
      <protection locked="0"/>
    </xf>
    <xf numFmtId="0" fontId="18" fillId="0" borderId="1" xfId="1" applyBorder="1" applyAlignment="1" applyProtection="1">
      <alignment horizontal="center" vertical="center"/>
      <protection locked="0"/>
    </xf>
    <xf numFmtId="0" fontId="5" fillId="0" borderId="52" xfId="1" applyFont="1" applyBorder="1" applyAlignment="1" applyProtection="1">
      <alignment horizontal="center" vertical="center"/>
    </xf>
    <xf numFmtId="0" fontId="19" fillId="0" borderId="52" xfId="1" applyFont="1" applyBorder="1" applyAlignment="1" applyProtection="1">
      <alignment horizontal="right" vertical="center" wrapText="1"/>
      <protection locked="0"/>
    </xf>
    <xf numFmtId="0" fontId="19" fillId="0" borderId="16" xfId="1" applyFont="1" applyBorder="1" applyAlignment="1" applyProtection="1">
      <alignment horizontal="right" vertical="center" wrapText="1"/>
      <protection locked="0"/>
    </xf>
    <xf numFmtId="0" fontId="2" fillId="2" borderId="0" xfId="1" applyFont="1" applyFill="1" applyAlignment="1" applyProtection="1">
      <alignment horizontal="center"/>
    </xf>
    <xf numFmtId="0" fontId="3" fillId="2" borderId="0" xfId="1" applyFont="1" applyFill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1" fillId="3" borderId="2" xfId="1" applyFont="1" applyFill="1" applyBorder="1" applyAlignment="1" applyProtection="1">
      <alignment horizontal="right" vertical="center"/>
    </xf>
    <xf numFmtId="0" fontId="1" fillId="3" borderId="3" xfId="1" applyFont="1" applyFill="1" applyBorder="1" applyAlignment="1" applyProtection="1">
      <alignment horizontal="right" vertical="center"/>
    </xf>
    <xf numFmtId="0" fontId="1" fillId="3" borderId="3" xfId="1" applyFont="1" applyFill="1" applyBorder="1" applyAlignment="1" applyProtection="1">
      <alignment horizontal="center" vertical="center"/>
    </xf>
    <xf numFmtId="0" fontId="1" fillId="4" borderId="2" xfId="1" applyFont="1" applyFill="1" applyBorder="1" applyAlignment="1" applyProtection="1">
      <alignment horizontal="center" vertical="center"/>
      <protection locked="0"/>
    </xf>
    <xf numFmtId="0" fontId="1" fillId="4" borderId="3" xfId="1" applyFont="1" applyFill="1" applyBorder="1" applyAlignment="1" applyProtection="1">
      <alignment horizontal="center" vertical="center"/>
      <protection locked="0"/>
    </xf>
    <xf numFmtId="0" fontId="1" fillId="4" borderId="4" xfId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</xf>
    <xf numFmtId="164" fontId="1" fillId="5" borderId="36" xfId="1" applyNumberFormat="1" applyFont="1" applyFill="1" applyBorder="1" applyAlignment="1" applyProtection="1">
      <alignment horizontal="center" vertical="center"/>
      <protection locked="0"/>
    </xf>
    <xf numFmtId="164" fontId="1" fillId="5" borderId="35" xfId="1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/>
    </xf>
    <xf numFmtId="0" fontId="25" fillId="0" borderId="37" xfId="2" applyFont="1" applyBorder="1" applyAlignment="1" applyProtection="1">
      <alignment horizontal="center" vertical="center"/>
    </xf>
    <xf numFmtId="0" fontId="31" fillId="0" borderId="27" xfId="2" applyFont="1" applyBorder="1" applyAlignment="1" applyProtection="1">
      <alignment horizontal="center" vertical="center"/>
    </xf>
    <xf numFmtId="0" fontId="28" fillId="0" borderId="27" xfId="2" applyFont="1" applyBorder="1" applyAlignment="1" applyProtection="1">
      <alignment horizontal="right" vertical="center"/>
    </xf>
    <xf numFmtId="0" fontId="25" fillId="0" borderId="0" xfId="2" applyFont="1" applyBorder="1" applyAlignment="1" applyProtection="1">
      <alignment horizontal="center" vertical="center"/>
    </xf>
    <xf numFmtId="0" fontId="21" fillId="11" borderId="35" xfId="2" applyFont="1" applyFill="1" applyBorder="1" applyAlignment="1" applyProtection="1">
      <alignment horizontal="center" vertical="center"/>
      <protection locked="0"/>
    </xf>
    <xf numFmtId="0" fontId="28" fillId="0" borderId="27" xfId="2" applyFont="1" applyBorder="1" applyAlignment="1" applyProtection="1">
      <alignment horizontal="left" vertical="center"/>
    </xf>
    <xf numFmtId="0" fontId="25" fillId="0" borderId="38" xfId="2" applyFont="1" applyBorder="1" applyAlignment="1" applyProtection="1">
      <alignment horizontal="center" vertical="center"/>
    </xf>
    <xf numFmtId="0" fontId="25" fillId="0" borderId="44" xfId="2" applyFont="1" applyBorder="1" applyAlignment="1" applyProtection="1">
      <alignment horizontal="center" vertical="center"/>
    </xf>
    <xf numFmtId="0" fontId="25" fillId="0" borderId="50" xfId="2" applyFont="1" applyBorder="1" applyAlignment="1" applyProtection="1">
      <alignment horizontal="center" vertical="center"/>
    </xf>
    <xf numFmtId="0" fontId="25" fillId="0" borderId="56" xfId="2" applyFont="1" applyBorder="1" applyAlignment="1" applyProtection="1">
      <alignment horizontal="center" vertical="center"/>
    </xf>
    <xf numFmtId="0" fontId="30" fillId="0" borderId="0" xfId="2" applyFont="1" applyBorder="1" applyAlignment="1" applyProtection="1">
      <alignment horizontal="left"/>
    </xf>
    <xf numFmtId="0" fontId="25" fillId="0" borderId="14" xfId="2" applyFont="1" applyBorder="1" applyAlignment="1" applyProtection="1">
      <alignment horizontal="center" vertical="center"/>
    </xf>
    <xf numFmtId="0" fontId="25" fillId="0" borderId="32" xfId="2" applyFont="1" applyBorder="1" applyAlignment="1" applyProtection="1">
      <alignment horizontal="center" vertical="center"/>
    </xf>
    <xf numFmtId="0" fontId="25" fillId="0" borderId="0" xfId="2" applyFont="1" applyBorder="1" applyAlignment="1" applyProtection="1">
      <alignment horizontal="right"/>
    </xf>
    <xf numFmtId="0" fontId="21" fillId="12" borderId="5" xfId="2" applyFont="1" applyFill="1" applyBorder="1" applyAlignment="1" applyProtection="1">
      <alignment horizontal="center"/>
    </xf>
    <xf numFmtId="0" fontId="21" fillId="9" borderId="55" xfId="2" applyFont="1" applyFill="1" applyBorder="1" applyAlignment="1" applyProtection="1">
      <alignment horizontal="center"/>
    </xf>
    <xf numFmtId="0" fontId="21" fillId="12" borderId="10" xfId="2" applyFont="1" applyFill="1" applyBorder="1" applyAlignment="1" applyProtection="1">
      <alignment horizontal="center"/>
    </xf>
    <xf numFmtId="0" fontId="25" fillId="0" borderId="27" xfId="2" applyFont="1" applyBorder="1" applyAlignment="1" applyProtection="1">
      <alignment horizontal="center" vertical="center"/>
    </xf>
    <xf numFmtId="0" fontId="21" fillId="0" borderId="16" xfId="2" applyFont="1" applyBorder="1" applyAlignment="1" applyProtection="1">
      <alignment horizontal="left" vertical="center"/>
      <protection locked="0"/>
    </xf>
    <xf numFmtId="0" fontId="21" fillId="0" borderId="16" xfId="2" applyFont="1" applyBorder="1" applyAlignment="1" applyProtection="1">
      <alignment horizontal="right" vertical="center"/>
      <protection locked="0"/>
    </xf>
    <xf numFmtId="0" fontId="21" fillId="0" borderId="0" xfId="2" applyFont="1" applyBorder="1" applyAlignment="1" applyProtection="1">
      <alignment horizontal="right" vertical="center"/>
    </xf>
    <xf numFmtId="0" fontId="21" fillId="0" borderId="0" xfId="2" applyFont="1" applyBorder="1" applyAlignment="1" applyProtection="1">
      <alignment horizontal="center" vertical="center"/>
    </xf>
    <xf numFmtId="14" fontId="21" fillId="0" borderId="0" xfId="2" applyNumberFormat="1" applyFont="1" applyBorder="1" applyAlignment="1" applyProtection="1">
      <alignment horizontal="left" vertical="center"/>
      <protection locked="0"/>
    </xf>
    <xf numFmtId="0" fontId="20" fillId="0" borderId="1" xfId="2" applyFont="1" applyBorder="1" applyAlignment="1" applyProtection="1">
      <alignment horizontal="center" vertical="center"/>
      <protection locked="0"/>
    </xf>
    <xf numFmtId="0" fontId="25" fillId="0" borderId="16" xfId="2" applyFont="1" applyBorder="1" applyAlignment="1" applyProtection="1">
      <alignment horizontal="center" vertical="center"/>
    </xf>
    <xf numFmtId="0" fontId="21" fillId="0" borderId="16" xfId="2" applyFont="1" applyBorder="1" applyAlignment="1" applyProtection="1">
      <alignment horizontal="right" vertical="center" wrapText="1"/>
      <protection locked="0"/>
    </xf>
    <xf numFmtId="0" fontId="22" fillId="8" borderId="0" xfId="2" applyFont="1" applyFill="1" applyBorder="1" applyAlignment="1" applyProtection="1">
      <alignment horizontal="center"/>
    </xf>
    <xf numFmtId="0" fontId="23" fillId="0" borderId="0" xfId="2" applyFont="1" applyBorder="1" applyAlignment="1" applyProtection="1">
      <alignment horizontal="center"/>
    </xf>
    <xf numFmtId="0" fontId="21" fillId="9" borderId="2" xfId="2" applyFont="1" applyFill="1" applyBorder="1" applyAlignment="1" applyProtection="1">
      <alignment horizontal="right" vertical="center"/>
    </xf>
    <xf numFmtId="0" fontId="21" fillId="9" borderId="3" xfId="2" applyFont="1" applyFill="1" applyBorder="1" applyAlignment="1" applyProtection="1">
      <alignment horizontal="center" vertical="center"/>
    </xf>
    <xf numFmtId="0" fontId="21" fillId="10" borderId="27" xfId="2" applyFont="1" applyFill="1" applyBorder="1" applyAlignment="1" applyProtection="1">
      <alignment horizontal="center" vertical="center"/>
      <protection locked="0"/>
    </xf>
    <xf numFmtId="164" fontId="21" fillId="11" borderId="35" xfId="2" applyNumberFormat="1" applyFont="1" applyFill="1" applyBorder="1" applyAlignment="1" applyProtection="1">
      <alignment horizontal="center" vertical="center"/>
      <protection locked="0"/>
    </xf>
  </cellXfs>
  <cellStyles count="3">
    <cellStyle name="Standard" xfId="0" builtinId="0"/>
    <cellStyle name="Standard 2" xfId="1"/>
    <cellStyle name="Standard 3" xfId="2"/>
  </cellStyles>
  <dxfs count="80"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indexed="64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indexed="64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indexed="64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Vereinsname_" displayName="Vereinsname_" ref="A1:A9" totalsRowShown="0">
  <autoFilter ref="A1:A9"/>
  <sortState ref="A2:A11">
    <sortCondition ref="A1:A11"/>
  </sortState>
  <tableColumns count="1">
    <tableColumn id="1" name="Vereinsname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13"/>
  <sheetViews>
    <sheetView topLeftCell="A91" workbookViewId="0">
      <selection activeCell="V47" sqref="V47"/>
    </sheetView>
  </sheetViews>
  <sheetFormatPr baseColWidth="10" defaultRowHeight="15" x14ac:dyDescent="0.25"/>
  <cols>
    <col min="1" max="1" width="1.5703125" style="1" customWidth="1"/>
    <col min="2" max="2" width="6.42578125" style="1" customWidth="1"/>
    <col min="3" max="3" width="21.140625" style="1" customWidth="1"/>
    <col min="4" max="7" width="5.7109375" style="1" customWidth="1"/>
    <col min="8" max="8" width="6.42578125" style="1" customWidth="1"/>
    <col min="9" max="9" width="5.28515625" style="1" customWidth="1"/>
    <col min="10" max="10" width="1.85546875" style="1" customWidth="1"/>
    <col min="11" max="11" width="5.28515625" style="1" customWidth="1"/>
    <col min="12" max="12" width="6.42578125" style="1" customWidth="1"/>
    <col min="13" max="16" width="5.7109375" style="1" customWidth="1"/>
    <col min="17" max="17" width="23.5703125" style="1" customWidth="1"/>
    <col min="18" max="18" width="6.42578125" style="1" customWidth="1"/>
    <col min="19" max="19" width="1.7109375" style="1" customWidth="1"/>
    <col min="20" max="20" width="11.42578125" style="1"/>
    <col min="21" max="23" width="12.5703125" style="1" customWidth="1"/>
    <col min="24" max="24" width="11.42578125" style="1"/>
    <col min="25" max="25" width="25.5703125" style="4" customWidth="1"/>
    <col min="26" max="29" width="3.28515625" style="5" customWidth="1"/>
    <col min="30" max="30" width="4.85546875" style="5" customWidth="1"/>
    <col min="31" max="108" width="12.5703125" style="1" customWidth="1"/>
    <col min="109" max="120" width="11.42578125" style="1"/>
    <col min="121" max="121" width="12.5703125" style="1" customWidth="1"/>
    <col min="122" max="16384" width="11.42578125" style="1"/>
  </cols>
  <sheetData>
    <row r="2" spans="2:18" ht="16.5" customHeight="1" x14ac:dyDescent="0.25">
      <c r="C2" s="2" t="s">
        <v>0</v>
      </c>
      <c r="D2" s="204" t="s">
        <v>1</v>
      </c>
      <c r="E2" s="204"/>
      <c r="F2" s="204"/>
      <c r="G2" s="3">
        <v>1</v>
      </c>
      <c r="H2" s="205" t="s">
        <v>2</v>
      </c>
      <c r="I2" s="205"/>
      <c r="J2" s="206">
        <v>43778</v>
      </c>
      <c r="K2" s="207"/>
      <c r="L2" s="207"/>
      <c r="M2" s="207"/>
      <c r="N2" s="2" t="s">
        <v>3</v>
      </c>
      <c r="O2" s="208" t="s">
        <v>67</v>
      </c>
      <c r="P2" s="208"/>
      <c r="Q2" s="208"/>
    </row>
    <row r="3" spans="2:18" ht="9.75" customHeight="1" x14ac:dyDescent="0.25"/>
    <row r="4" spans="2:18" ht="19.5" customHeight="1" x14ac:dyDescent="0.25">
      <c r="D4" s="209" t="s">
        <v>4</v>
      </c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</row>
    <row r="5" spans="2:18" ht="19.5" customHeight="1" x14ac:dyDescent="0.25">
      <c r="D5" s="211" t="s">
        <v>69</v>
      </c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</row>
    <row r="6" spans="2:18" ht="19.5" customHeight="1" x14ac:dyDescent="0.25">
      <c r="D6" s="209" t="s">
        <v>5</v>
      </c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</row>
    <row r="7" spans="2:18" ht="9.75" customHeight="1" x14ac:dyDescent="0.25"/>
    <row r="8" spans="2:18" ht="16.5" customHeight="1" x14ac:dyDescent="0.25">
      <c r="D8" s="219" t="s">
        <v>1</v>
      </c>
      <c r="E8" s="220"/>
      <c r="F8" s="220"/>
      <c r="G8" s="220"/>
      <c r="H8" s="220"/>
      <c r="I8" s="6">
        <f>$G$2</f>
        <v>1</v>
      </c>
      <c r="J8" s="7"/>
      <c r="K8" s="221" t="s">
        <v>6</v>
      </c>
      <c r="L8" s="221"/>
      <c r="M8" s="221"/>
      <c r="N8" s="6">
        <v>1</v>
      </c>
      <c r="O8" s="8"/>
      <c r="P8" s="9"/>
    </row>
    <row r="9" spans="2:18" ht="8.25" customHeight="1" x14ac:dyDescent="0.25"/>
    <row r="10" spans="2:18" ht="16.5" customHeight="1" x14ac:dyDescent="0.25">
      <c r="B10" s="222" t="s">
        <v>43</v>
      </c>
      <c r="C10" s="223"/>
      <c r="D10" s="223"/>
      <c r="E10" s="223"/>
      <c r="F10" s="223"/>
      <c r="G10" s="224"/>
      <c r="H10" s="10">
        <f>IF(I19=0,0,IF(I19&gt;K19,3,IF(AND(I19=K19,I29=K29),1,I29)))</f>
        <v>3</v>
      </c>
      <c r="I10" s="225" t="s">
        <v>7</v>
      </c>
      <c r="J10" s="225"/>
      <c r="K10" s="225"/>
      <c r="L10" s="10">
        <f>IF(K19=0,0,IF(K19&gt;I19,3,IF(AND(K19=I19,K29=I29),1,K29)))</f>
        <v>0</v>
      </c>
      <c r="M10" s="222" t="s">
        <v>68</v>
      </c>
      <c r="N10" s="223"/>
      <c r="O10" s="223"/>
      <c r="P10" s="223"/>
      <c r="Q10" s="223"/>
      <c r="R10" s="224"/>
    </row>
    <row r="11" spans="2:18" ht="16.5" customHeight="1" thickBot="1" x14ac:dyDescent="0.3">
      <c r="C11" s="1" t="s">
        <v>70</v>
      </c>
    </row>
    <row r="12" spans="2:18" ht="16.5" customHeight="1" thickBot="1" x14ac:dyDescent="0.3">
      <c r="B12" s="11" t="s">
        <v>8</v>
      </c>
      <c r="C12" s="12" t="s">
        <v>9</v>
      </c>
      <c r="D12" s="13" t="s">
        <v>10</v>
      </c>
      <c r="E12" s="13" t="s">
        <v>11</v>
      </c>
      <c r="F12" s="13" t="s">
        <v>12</v>
      </c>
      <c r="G12" s="13" t="s">
        <v>13</v>
      </c>
      <c r="H12" s="12" t="s">
        <v>14</v>
      </c>
      <c r="I12" s="14"/>
      <c r="J12" s="14"/>
      <c r="K12" s="14"/>
      <c r="L12" s="15"/>
      <c r="M12" s="13" t="s">
        <v>13</v>
      </c>
      <c r="N12" s="13" t="s">
        <v>12</v>
      </c>
      <c r="O12" s="13" t="s">
        <v>11</v>
      </c>
      <c r="P12" s="13" t="s">
        <v>10</v>
      </c>
      <c r="Q12" s="15" t="s">
        <v>9</v>
      </c>
      <c r="R12" s="16" t="s">
        <v>8</v>
      </c>
    </row>
    <row r="13" spans="2:18" ht="30" customHeight="1" x14ac:dyDescent="0.25">
      <c r="B13" s="212">
        <v>2</v>
      </c>
      <c r="C13" s="214" t="s">
        <v>56</v>
      </c>
      <c r="D13" s="17">
        <v>99.6</v>
      </c>
      <c r="E13" s="17">
        <v>101.4</v>
      </c>
      <c r="F13" s="17">
        <v>98.4</v>
      </c>
      <c r="G13" s="17">
        <v>101.8</v>
      </c>
      <c r="H13" s="18">
        <f>IF(SUM(D13:G13)=0,0,SUM(D13:G13))</f>
        <v>401.2</v>
      </c>
      <c r="I13" s="19">
        <f>IF(SUM(D14:H14)=0,0,SUM(D14:H14))</f>
        <v>8</v>
      </c>
      <c r="J13" s="20" t="s">
        <v>15</v>
      </c>
      <c r="K13" s="21">
        <f>IF(SUM(M14:P14)=0,0,SUM(M14:P14))</f>
        <v>0</v>
      </c>
      <c r="L13" s="18">
        <f>IF(SUM(M13:P13)=0,0,SUM(M13:P13))</f>
        <v>374.79999999999995</v>
      </c>
      <c r="M13" s="17">
        <v>94.4</v>
      </c>
      <c r="N13" s="17">
        <v>97.3</v>
      </c>
      <c r="O13" s="17">
        <v>93.6</v>
      </c>
      <c r="P13" s="75">
        <v>89.5</v>
      </c>
      <c r="Q13" s="214" t="s">
        <v>72</v>
      </c>
      <c r="R13" s="212">
        <v>3</v>
      </c>
    </row>
    <row r="14" spans="2:18" ht="16.5" customHeight="1" x14ac:dyDescent="0.25">
      <c r="B14" s="213"/>
      <c r="C14" s="215"/>
      <c r="D14" s="22">
        <f>IF(D13=0,"",IF(D13&gt;P13,2,IF(D13=P13,1,0)))</f>
        <v>2</v>
      </c>
      <c r="E14" s="22">
        <f>IF(E13=0,"",IF(E13&gt;O13,2,IF(E13=O13,1,0)))</f>
        <v>2</v>
      </c>
      <c r="F14" s="22">
        <f>IF(F13=0,"",IF(F13&gt;N13,2,IF(F13=N13,1,0)))</f>
        <v>2</v>
      </c>
      <c r="G14" s="22">
        <f>IF(G13=0,"",IF(G13&gt;M13,2,IF(G13=M13,1,0)))</f>
        <v>2</v>
      </c>
      <c r="H14" s="23"/>
      <c r="I14" s="24"/>
      <c r="J14" s="25"/>
      <c r="K14" s="26"/>
      <c r="L14" s="23"/>
      <c r="M14" s="22">
        <f>IF(M13=0,"",IF(M13&gt;G13,2,IF(M13=G13,1,0)))</f>
        <v>0</v>
      </c>
      <c r="N14" s="22">
        <f>IF(N13=0,"",IF(N13&gt;F13,2,IF(N13=F13,1,0)))</f>
        <v>0</v>
      </c>
      <c r="O14" s="22">
        <f>IF(O13=0,"",IF(O13&gt;E13,2,IF(E13=O13,1,0)))</f>
        <v>0</v>
      </c>
      <c r="P14" s="22">
        <f>IF(P13=0,"",IF(P13&gt;D13,2,IF(P13=D13,1,0)))</f>
        <v>0</v>
      </c>
      <c r="Q14" s="215"/>
      <c r="R14" s="213"/>
    </row>
    <row r="15" spans="2:18" ht="30" customHeight="1" x14ac:dyDescent="0.25">
      <c r="B15" s="216">
        <f>B13+2</f>
        <v>4</v>
      </c>
      <c r="C15" s="217" t="s">
        <v>54</v>
      </c>
      <c r="D15" s="27">
        <v>100.6</v>
      </c>
      <c r="E15" s="27">
        <v>100.4</v>
      </c>
      <c r="F15" s="76">
        <v>101.8</v>
      </c>
      <c r="G15" s="27">
        <v>99.9</v>
      </c>
      <c r="H15" s="28">
        <f>IF(SUM(D15:G15)=0,0,SUM(D15:G15))</f>
        <v>402.70000000000005</v>
      </c>
      <c r="I15" s="29">
        <f>IF(SUM(D16:H16)=0,0,SUM(D16:H16))</f>
        <v>8</v>
      </c>
      <c r="J15" s="30" t="s">
        <v>15</v>
      </c>
      <c r="K15" s="31">
        <f>IF(SUM(M16:P16)=0,0,SUM(M16:P16))</f>
        <v>0</v>
      </c>
      <c r="L15" s="28">
        <f>IF(SUM(M15:P15)=0,0,SUM(M15:P15))</f>
        <v>392.50000000000006</v>
      </c>
      <c r="M15" s="27">
        <v>99.4</v>
      </c>
      <c r="N15" s="27">
        <v>99.7</v>
      </c>
      <c r="O15" s="27">
        <v>96.6</v>
      </c>
      <c r="P15" s="76">
        <v>96.8</v>
      </c>
      <c r="Q15" s="217" t="s">
        <v>73</v>
      </c>
      <c r="R15" s="216">
        <f>R13+2</f>
        <v>5</v>
      </c>
    </row>
    <row r="16" spans="2:18" ht="16.5" customHeight="1" x14ac:dyDescent="0.25">
      <c r="B16" s="213"/>
      <c r="C16" s="218"/>
      <c r="D16" s="32">
        <f>IF(D15=0,"",IF(D15&gt;P15,2,IF(D15=P15,1,0)))</f>
        <v>2</v>
      </c>
      <c r="E16" s="32">
        <f>IF(E15=0,"",IF(E15&gt;O15,2,IF(E15=O15,1,0)))</f>
        <v>2</v>
      </c>
      <c r="F16" s="32">
        <f>IF(F15=0,"",IF(F15&gt;N15,2,IF(F15=N15,1,0)))</f>
        <v>2</v>
      </c>
      <c r="G16" s="32">
        <f>IF(G15=0,"",IF(G15&gt;M15,2,IF(G15=M15,1,0)))</f>
        <v>2</v>
      </c>
      <c r="H16" s="23"/>
      <c r="I16" s="24"/>
      <c r="J16" s="25"/>
      <c r="K16" s="26"/>
      <c r="L16" s="23"/>
      <c r="M16" s="32">
        <f>IF(M15=0,"",IF(M15&gt;G15,2,IF(M15=G15,1,0)))</f>
        <v>0</v>
      </c>
      <c r="N16" s="32">
        <f>IF(N15=0,"",IF(N15&gt;F15,2,IF(N15=F15,1,0)))</f>
        <v>0</v>
      </c>
      <c r="O16" s="32">
        <f>IF(O15=0,"",IF(O15&gt;E15,2,IF(E15=O15,1,0)))</f>
        <v>0</v>
      </c>
      <c r="P16" s="32">
        <f>IF(P15=0,"",IF(P15&gt;D15,2,IF(P15=D15,1,0)))</f>
        <v>0</v>
      </c>
      <c r="Q16" s="218"/>
      <c r="R16" s="213"/>
    </row>
    <row r="17" spans="2:108" ht="30" customHeight="1" x14ac:dyDescent="0.25">
      <c r="B17" s="216">
        <f>B15+2</f>
        <v>6</v>
      </c>
      <c r="C17" s="217" t="s">
        <v>65</v>
      </c>
      <c r="D17" s="27">
        <v>101.3</v>
      </c>
      <c r="E17" s="27">
        <v>99.9</v>
      </c>
      <c r="F17" s="76">
        <v>97.8</v>
      </c>
      <c r="G17" s="27">
        <v>99</v>
      </c>
      <c r="H17" s="28">
        <f>IF(SUM(D17:G17)=0,0,SUM(D17:G17))</f>
        <v>398</v>
      </c>
      <c r="I17" s="29">
        <f>IF(SUM(D18:H18)=0,0,SUM(D18:H18))</f>
        <v>6</v>
      </c>
      <c r="J17" s="30" t="s">
        <v>15</v>
      </c>
      <c r="K17" s="31">
        <f>IF(SUM(M18:P18)=0,0,SUM(M18:P18))</f>
        <v>2</v>
      </c>
      <c r="L17" s="28">
        <f>IF(SUM(M17:P17)=0,0,SUM(M17:P17))</f>
        <v>383.90000000000003</v>
      </c>
      <c r="M17" s="27">
        <v>96.9</v>
      </c>
      <c r="N17" s="76">
        <v>98.2</v>
      </c>
      <c r="O17" s="76">
        <v>97.3</v>
      </c>
      <c r="P17" s="27">
        <v>91.5</v>
      </c>
      <c r="Q17" s="217" t="s">
        <v>74</v>
      </c>
      <c r="R17" s="216">
        <f>R15+2</f>
        <v>7</v>
      </c>
    </row>
    <row r="18" spans="2:108" ht="16.5" customHeight="1" x14ac:dyDescent="0.25">
      <c r="B18" s="213"/>
      <c r="C18" s="218"/>
      <c r="D18" s="32">
        <f>IF(D17=0,"",IF(D17&gt;P17,2,IF(D17=P17,1,0)))</f>
        <v>2</v>
      </c>
      <c r="E18" s="32">
        <f>IF(E17=0,"",IF(E17&gt;O17,2,IF(E17=O17,1,0)))</f>
        <v>2</v>
      </c>
      <c r="F18" s="32">
        <f>IF(F17=0,"",IF(F17&gt;N17,2,IF(F17=N17,1,0)))</f>
        <v>0</v>
      </c>
      <c r="G18" s="32">
        <f>IF(G17=0,"",IF(G17&gt;M17,2,IF(G17=M17,1,0)))</f>
        <v>2</v>
      </c>
      <c r="H18" s="23"/>
      <c r="I18" s="24"/>
      <c r="J18" s="25"/>
      <c r="K18" s="26"/>
      <c r="L18" s="23"/>
      <c r="M18" s="32">
        <f>IF(M17=0,"",IF(M17&gt;G17,2,IF(M17=G17,1,0)))</f>
        <v>0</v>
      </c>
      <c r="N18" s="32">
        <f>IF(N17=0,"",IF(N17&gt;F17,2,IF(N17=F17,1,0)))</f>
        <v>2</v>
      </c>
      <c r="O18" s="32">
        <f>IF(O17=0,"",IF(O17&gt;E17,2,IF(E17=O17,1,0)))</f>
        <v>0</v>
      </c>
      <c r="P18" s="32">
        <f>IF(P17=0,"",IF(P17&gt;D17,2,IF(P17=D17,1,0)))</f>
        <v>0</v>
      </c>
      <c r="Q18" s="218"/>
      <c r="R18" s="213"/>
    </row>
    <row r="19" spans="2:108" ht="16.5" customHeight="1" x14ac:dyDescent="0.25">
      <c r="B19" s="33"/>
      <c r="C19" s="233" t="str">
        <f>IF(AND(H19=0,L19=0),"",IF(OR(I19&gt;K19,K19&gt;I19),"kein Stechen erforderlich","Stechen"))</f>
        <v>kein Stechen erforderlich</v>
      </c>
      <c r="D19" s="234"/>
      <c r="E19" s="235"/>
      <c r="F19" s="236" t="s">
        <v>16</v>
      </c>
      <c r="G19" s="237"/>
      <c r="H19" s="34">
        <f>IF(SUM(H13:H18)=0,0,SUM(H13:H18))</f>
        <v>1201.9000000000001</v>
      </c>
      <c r="I19" s="35">
        <f>IF(SUM(I13:I18)=0,0,SUM(I13:I18))</f>
        <v>22</v>
      </c>
      <c r="J19" s="36" t="s">
        <v>15</v>
      </c>
      <c r="K19" s="37">
        <f>IF(SUM(K13:K18)=0,0,SUM(K13:K18))</f>
        <v>2</v>
      </c>
      <c r="L19" s="34">
        <f>IF(SUM(L13:L18)=0,0,SUM(L13:L18))</f>
        <v>1151.2</v>
      </c>
      <c r="M19" s="236" t="s">
        <v>16</v>
      </c>
      <c r="N19" s="237"/>
      <c r="O19" s="238" t="str">
        <f>C19</f>
        <v>kein Stechen erforderlich</v>
      </c>
      <c r="P19" s="239"/>
      <c r="Q19" s="240"/>
      <c r="R19" s="33"/>
      <c r="Y19" s="38"/>
      <c r="Z19" s="39"/>
      <c r="AA19" s="39"/>
      <c r="AB19" s="39"/>
      <c r="AC19" s="39"/>
      <c r="AE19" s="40"/>
      <c r="AF19" s="40"/>
      <c r="AG19" s="40"/>
      <c r="AH19" s="40"/>
      <c r="AI19" s="40"/>
      <c r="AK19" s="40"/>
      <c r="AL19" s="40"/>
      <c r="AM19" s="40"/>
      <c r="AN19" s="40"/>
      <c r="AO19" s="40"/>
      <c r="AQ19" s="40"/>
      <c r="AR19" s="40"/>
      <c r="AS19" s="40"/>
      <c r="AT19" s="40"/>
      <c r="AU19" s="40"/>
      <c r="AW19" s="40"/>
      <c r="AX19" s="40"/>
      <c r="AY19" s="40"/>
      <c r="AZ19" s="40"/>
      <c r="BA19" s="40"/>
      <c r="BC19" s="40"/>
      <c r="BD19" s="40"/>
      <c r="BE19" s="40"/>
      <c r="BF19" s="40"/>
      <c r="BG19" s="40"/>
      <c r="BI19" s="40"/>
      <c r="BJ19" s="40"/>
      <c r="BK19" s="40"/>
      <c r="BL19" s="40"/>
      <c r="BM19" s="40"/>
      <c r="BO19" s="40"/>
      <c r="BP19" s="40"/>
      <c r="BQ19" s="40"/>
      <c r="BR19" s="40"/>
      <c r="BS19" s="40"/>
      <c r="BU19" s="40"/>
      <c r="BV19" s="40"/>
      <c r="BW19" s="40"/>
      <c r="BX19" s="40"/>
      <c r="BY19" s="40"/>
      <c r="CA19" s="40"/>
      <c r="CB19" s="40"/>
      <c r="CC19" s="40"/>
      <c r="CD19" s="40"/>
      <c r="CE19" s="40"/>
      <c r="CG19" s="40"/>
      <c r="CH19" s="40"/>
      <c r="CI19" s="40"/>
      <c r="CJ19" s="40"/>
      <c r="CK19" s="40"/>
      <c r="CM19" s="40"/>
      <c r="CN19" s="40"/>
      <c r="CO19" s="40"/>
      <c r="CP19" s="40"/>
      <c r="CQ19" s="40"/>
      <c r="CS19" s="40"/>
      <c r="CT19" s="40"/>
      <c r="CU19" s="40"/>
      <c r="CV19" s="40"/>
      <c r="CW19" s="40"/>
      <c r="CY19" s="40"/>
      <c r="CZ19" s="40"/>
      <c r="DA19" s="40"/>
      <c r="DB19" s="40"/>
      <c r="DC19" s="40"/>
    </row>
    <row r="20" spans="2:108" ht="16.5" customHeight="1" thickBot="1" x14ac:dyDescent="0.3"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Y20" s="38"/>
      <c r="Z20" s="39"/>
      <c r="AA20" s="39"/>
      <c r="AB20" s="39"/>
      <c r="AC20" s="39"/>
      <c r="AE20" s="40"/>
      <c r="AF20" s="40"/>
      <c r="AG20" s="40"/>
      <c r="AH20" s="40"/>
      <c r="AI20" s="40"/>
      <c r="AK20" s="40"/>
      <c r="AL20" s="40"/>
      <c r="AM20" s="40"/>
      <c r="AN20" s="40"/>
      <c r="AO20" s="40"/>
      <c r="AQ20" s="40"/>
      <c r="AR20" s="40"/>
      <c r="AS20" s="40"/>
      <c r="AT20" s="40"/>
      <c r="AU20" s="40"/>
      <c r="AW20" s="40"/>
      <c r="AX20" s="40"/>
      <c r="AY20" s="40"/>
      <c r="AZ20" s="40"/>
      <c r="BA20" s="40"/>
      <c r="BC20" s="40"/>
      <c r="BD20" s="40"/>
      <c r="BE20" s="40"/>
      <c r="BF20" s="40"/>
      <c r="BG20" s="40"/>
      <c r="BI20" s="40"/>
      <c r="BJ20" s="40"/>
      <c r="BK20" s="40"/>
      <c r="BL20" s="40"/>
      <c r="BM20" s="40"/>
      <c r="BO20" s="40"/>
      <c r="BP20" s="40"/>
      <c r="BQ20" s="40"/>
      <c r="BR20" s="40"/>
      <c r="BS20" s="40"/>
      <c r="BU20" s="40"/>
      <c r="BV20" s="40"/>
      <c r="BW20" s="40"/>
      <c r="BX20" s="40"/>
      <c r="BY20" s="40"/>
      <c r="CA20" s="40"/>
      <c r="CB20" s="40"/>
      <c r="CC20" s="40"/>
      <c r="CD20" s="40"/>
      <c r="CE20" s="40"/>
      <c r="CG20" s="40"/>
      <c r="CH20" s="40"/>
      <c r="CI20" s="40"/>
      <c r="CJ20" s="40"/>
      <c r="CK20" s="40"/>
      <c r="CM20" s="40"/>
      <c r="CN20" s="40"/>
      <c r="CO20" s="40"/>
      <c r="CP20" s="40"/>
      <c r="CQ20" s="40"/>
      <c r="CS20" s="40"/>
      <c r="CT20" s="40"/>
      <c r="CU20" s="40"/>
      <c r="CV20" s="40"/>
      <c r="CW20" s="40"/>
      <c r="CY20" s="40"/>
      <c r="CZ20" s="40"/>
      <c r="DA20" s="40"/>
      <c r="DB20" s="40"/>
      <c r="DC20" s="40"/>
    </row>
    <row r="21" spans="2:108" ht="16.5" customHeight="1" thickBot="1" x14ac:dyDescent="0.3">
      <c r="C21" s="227" t="str">
        <f>IF(C19="Stechen",B10,"")</f>
        <v/>
      </c>
      <c r="D21" s="228"/>
      <c r="E21" s="228"/>
      <c r="F21" s="229" t="s">
        <v>17</v>
      </c>
      <c r="G21" s="230"/>
      <c r="H21" s="229" t="s">
        <v>18</v>
      </c>
      <c r="I21" s="231"/>
      <c r="J21" s="230"/>
      <c r="K21" s="229" t="s">
        <v>19</v>
      </c>
      <c r="L21" s="230"/>
      <c r="M21" s="229" t="s">
        <v>20</v>
      </c>
      <c r="N21" s="230"/>
      <c r="O21" s="228" t="str">
        <f>IF(O19="Stechen",M10,"")</f>
        <v/>
      </c>
      <c r="P21" s="228"/>
      <c r="Q21" s="232"/>
      <c r="Y21" s="38"/>
      <c r="Z21" s="39"/>
      <c r="AA21" s="39"/>
      <c r="AB21" s="39"/>
      <c r="AC21" s="39"/>
      <c r="AE21" s="40"/>
      <c r="AF21" s="40"/>
      <c r="AG21" s="40"/>
      <c r="AH21" s="40"/>
      <c r="AI21" s="40"/>
      <c r="AK21" s="40"/>
      <c r="AL21" s="40"/>
      <c r="AM21" s="40"/>
      <c r="AN21" s="40"/>
      <c r="AO21" s="40"/>
      <c r="AQ21" s="40"/>
      <c r="AR21" s="40"/>
      <c r="AS21" s="40"/>
      <c r="AT21" s="40"/>
      <c r="AU21" s="40"/>
      <c r="AW21" s="40"/>
      <c r="AX21" s="40"/>
      <c r="AY21" s="40"/>
      <c r="AZ21" s="40"/>
      <c r="BA21" s="40"/>
      <c r="BC21" s="40"/>
      <c r="BD21" s="40"/>
      <c r="BE21" s="40"/>
      <c r="BF21" s="40"/>
      <c r="BG21" s="40"/>
      <c r="BI21" s="40"/>
      <c r="BJ21" s="40"/>
      <c r="BK21" s="40"/>
      <c r="BL21" s="40"/>
      <c r="BM21" s="40"/>
      <c r="BO21" s="40"/>
      <c r="BP21" s="40"/>
      <c r="BQ21" s="40"/>
      <c r="BR21" s="40"/>
      <c r="BS21" s="40"/>
      <c r="BU21" s="40"/>
      <c r="BV21" s="40"/>
      <c r="BW21" s="40"/>
      <c r="BX21" s="40"/>
      <c r="BY21" s="40"/>
      <c r="CA21" s="40"/>
      <c r="CB21" s="40"/>
      <c r="CC21" s="40"/>
      <c r="CD21" s="40"/>
      <c r="CE21" s="40"/>
      <c r="CG21" s="40"/>
      <c r="CH21" s="40"/>
      <c r="CI21" s="40"/>
      <c r="CJ21" s="40"/>
      <c r="CK21" s="40"/>
      <c r="CM21" s="40"/>
      <c r="CN21" s="40"/>
      <c r="CO21" s="40"/>
      <c r="CP21" s="40"/>
      <c r="CQ21" s="40"/>
      <c r="CS21" s="40"/>
      <c r="CT21" s="40"/>
      <c r="CU21" s="40"/>
      <c r="CV21" s="40"/>
      <c r="CW21" s="40"/>
      <c r="CY21" s="40"/>
      <c r="CZ21" s="40"/>
      <c r="DA21" s="40"/>
      <c r="DB21" s="40"/>
      <c r="DC21" s="40"/>
    </row>
    <row r="22" spans="2:108" ht="16.5" customHeight="1" x14ac:dyDescent="0.25">
      <c r="B22" s="241" t="s">
        <v>14</v>
      </c>
      <c r="C22" s="241"/>
      <c r="D22" s="242" t="s">
        <v>21</v>
      </c>
      <c r="E22" s="242"/>
      <c r="F22" s="41">
        <v>1</v>
      </c>
      <c r="G22" s="42">
        <v>2</v>
      </c>
      <c r="H22" s="41">
        <v>3</v>
      </c>
      <c r="I22" s="243">
        <v>4</v>
      </c>
      <c r="J22" s="244"/>
      <c r="K22" s="41">
        <v>5</v>
      </c>
      <c r="L22" s="42">
        <v>6</v>
      </c>
      <c r="M22" s="41">
        <v>7</v>
      </c>
      <c r="N22" s="42">
        <v>8</v>
      </c>
      <c r="O22" s="242" t="s">
        <v>21</v>
      </c>
      <c r="P22" s="242"/>
      <c r="Q22" s="245" t="s">
        <v>14</v>
      </c>
      <c r="R22" s="245"/>
      <c r="Y22" s="38"/>
      <c r="Z22" s="39"/>
      <c r="AA22" s="39"/>
      <c r="AB22" s="39"/>
      <c r="AC22" s="39"/>
      <c r="AE22" s="40"/>
      <c r="AF22" s="40"/>
      <c r="AG22" s="40"/>
      <c r="AH22" s="40"/>
      <c r="AI22" s="40"/>
      <c r="AK22" s="40"/>
      <c r="AL22" s="40"/>
      <c r="AM22" s="40"/>
      <c r="AN22" s="40"/>
      <c r="AO22" s="40"/>
      <c r="AQ22" s="40"/>
      <c r="AR22" s="40"/>
      <c r="AS22" s="40"/>
      <c r="AT22" s="40"/>
      <c r="AU22" s="40"/>
      <c r="AW22" s="40"/>
      <c r="AX22" s="40"/>
      <c r="AY22" s="40"/>
      <c r="AZ22" s="40"/>
      <c r="BA22" s="40"/>
      <c r="BC22" s="40"/>
      <c r="BD22" s="40"/>
      <c r="BE22" s="40"/>
      <c r="BF22" s="40"/>
      <c r="BG22" s="40"/>
      <c r="BI22" s="40"/>
      <c r="BJ22" s="40"/>
      <c r="BK22" s="40"/>
      <c r="BL22" s="40"/>
      <c r="BM22" s="40"/>
      <c r="BO22" s="40"/>
      <c r="BP22" s="40"/>
      <c r="BQ22" s="40"/>
      <c r="BR22" s="40"/>
      <c r="BS22" s="40"/>
      <c r="BU22" s="40"/>
      <c r="BV22" s="40"/>
      <c r="BW22" s="40"/>
      <c r="BX22" s="40"/>
      <c r="BY22" s="40"/>
      <c r="CA22" s="40"/>
      <c r="CB22" s="40"/>
      <c r="CC22" s="40"/>
      <c r="CD22" s="40"/>
      <c r="CE22" s="40"/>
      <c r="CG22" s="40"/>
      <c r="CH22" s="40"/>
      <c r="CI22" s="40"/>
      <c r="CJ22" s="40"/>
      <c r="CK22" s="40"/>
      <c r="CM22" s="40"/>
      <c r="CN22" s="40"/>
      <c r="CO22" s="40"/>
      <c r="CP22" s="40"/>
      <c r="CQ22" s="40"/>
      <c r="CS22" s="40"/>
      <c r="CT22" s="40"/>
      <c r="CU22" s="40"/>
      <c r="CV22" s="40"/>
      <c r="CW22" s="40"/>
      <c r="CY22" s="40"/>
      <c r="CZ22" s="40"/>
      <c r="DA22" s="40"/>
      <c r="DB22" s="40"/>
      <c r="DC22" s="40"/>
    </row>
    <row r="23" spans="2:108" ht="16.5" customHeight="1" x14ac:dyDescent="0.25">
      <c r="B23" s="246">
        <f>IF(SUM(F24,H24,K24,M24)=0,0,SUM(F24,H24,K24,M24))</f>
        <v>0</v>
      </c>
      <c r="C23" s="248" t="s">
        <v>22</v>
      </c>
      <c r="D23" s="226" t="s">
        <v>23</v>
      </c>
      <c r="E23" s="226"/>
      <c r="F23" s="43"/>
      <c r="G23" s="44"/>
      <c r="H23" s="43"/>
      <c r="I23" s="250"/>
      <c r="J23" s="251"/>
      <c r="K23" s="43"/>
      <c r="L23" s="44"/>
      <c r="M23" s="43"/>
      <c r="N23" s="44"/>
      <c r="O23" s="252" t="s">
        <v>23</v>
      </c>
      <c r="P23" s="226"/>
      <c r="Q23" s="253" t="s">
        <v>22</v>
      </c>
      <c r="R23" s="246">
        <f>IF(SUM(N24,L24,I24,G24)=0,0,SUM(N24,L24,I24,G24))</f>
        <v>0</v>
      </c>
      <c r="Y23" s="38"/>
      <c r="Z23" s="39"/>
      <c r="AA23" s="39"/>
      <c r="AB23" s="39"/>
      <c r="AC23" s="39"/>
      <c r="AD23" s="39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</row>
    <row r="24" spans="2:108" ht="16.5" customHeight="1" x14ac:dyDescent="0.25">
      <c r="B24" s="247"/>
      <c r="C24" s="249"/>
      <c r="D24" s="226" t="s">
        <v>14</v>
      </c>
      <c r="E24" s="255"/>
      <c r="F24" s="45" t="str">
        <f>IF(F23="","",IF(F23&gt;G23,2,IF(F23=G23,1,0)))</f>
        <v/>
      </c>
      <c r="G24" s="46" t="str">
        <f>IF(G23="","",IF(G23&gt;F23,2,IF(G23=F23,1,0)))</f>
        <v/>
      </c>
      <c r="H24" s="45" t="str">
        <f>IF(H23="","",IF(H23&gt;I23,2,IF(H23=I23,1,0)))</f>
        <v/>
      </c>
      <c r="I24" s="256" t="str">
        <f>IF(I23="","",IF(I23&gt;H23,2,IF(I23=H23,1,0)))</f>
        <v/>
      </c>
      <c r="J24" s="257" t="str">
        <f>IF(J23="","",IF(J23&gt;I23,2,IF(J23=I23,1,"")))</f>
        <v/>
      </c>
      <c r="K24" s="45" t="str">
        <f>IF(K23="","",IF(K23&gt;L23,2,IF(K23=L23,1,0)))</f>
        <v/>
      </c>
      <c r="L24" s="46" t="str">
        <f>IF(L23="","",IF(L23&gt;K23,2,IF(L23=K23,1,0)))</f>
        <v/>
      </c>
      <c r="M24" s="45" t="str">
        <f>IF(M23="","",IF(M23&gt;N23,2,IF(M23=N23,1,0)))</f>
        <v/>
      </c>
      <c r="N24" s="46" t="str">
        <f>IF(N23="","",IF(N23&gt;M23,2,IF(N23=M23,1,0)))</f>
        <v/>
      </c>
      <c r="O24" s="252" t="s">
        <v>14</v>
      </c>
      <c r="P24" s="226"/>
      <c r="Q24" s="254"/>
      <c r="R24" s="247"/>
      <c r="Y24" s="38"/>
      <c r="Z24" s="39"/>
      <c r="AA24" s="39"/>
      <c r="AB24" s="39"/>
      <c r="AC24" s="39"/>
      <c r="AD24" s="39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</row>
    <row r="25" spans="2:108" ht="16.5" customHeight="1" x14ac:dyDescent="0.25">
      <c r="B25" s="246">
        <f>IF(SUM(F26,H26,K26,M26)=0,0,SUM(F26,H26,K26,M26))</f>
        <v>0</v>
      </c>
      <c r="C25" s="248" t="s">
        <v>24</v>
      </c>
      <c r="D25" s="226" t="s">
        <v>23</v>
      </c>
      <c r="E25" s="226"/>
      <c r="F25" s="43"/>
      <c r="G25" s="44"/>
      <c r="H25" s="43"/>
      <c r="I25" s="250"/>
      <c r="J25" s="251"/>
      <c r="K25" s="43"/>
      <c r="L25" s="44"/>
      <c r="M25" s="43"/>
      <c r="N25" s="44"/>
      <c r="O25" s="252" t="s">
        <v>23</v>
      </c>
      <c r="P25" s="226"/>
      <c r="Q25" s="253" t="s">
        <v>24</v>
      </c>
      <c r="R25" s="246">
        <f>IF(SUM(N26,L26,I26,G26)=0,0,SUM(N26,L26,I26,G26))</f>
        <v>0</v>
      </c>
      <c r="Y25" s="38"/>
      <c r="Z25" s="39"/>
      <c r="AA25" s="39"/>
      <c r="AB25" s="39"/>
      <c r="AC25" s="39"/>
      <c r="AD25" s="39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</row>
    <row r="26" spans="2:108" ht="16.5" customHeight="1" x14ac:dyDescent="0.25">
      <c r="B26" s="247"/>
      <c r="C26" s="249"/>
      <c r="D26" s="226" t="s">
        <v>14</v>
      </c>
      <c r="E26" s="255"/>
      <c r="F26" s="47" t="str">
        <f>IF(F25="","",IF(F25&gt;G25,2,IF(F25=G25,1,0)))</f>
        <v/>
      </c>
      <c r="G26" s="48" t="str">
        <f>IF(G25="","",IF(G25&gt;F25,2,IF(G25=F25,1,0)))</f>
        <v/>
      </c>
      <c r="H26" s="47" t="str">
        <f>IF(H25="","",IF(H25&gt;I25,2,IF(H25=I25,1,0)))</f>
        <v/>
      </c>
      <c r="I26" s="258" t="str">
        <f>IF(I25="","",IF(I25&gt;H25,2,IF(I25=H25,1,0)))</f>
        <v/>
      </c>
      <c r="J26" s="259" t="str">
        <f>IF(J25="","",IF(J25&gt;I25,2,IF(J25=I25,1,"")))</f>
        <v/>
      </c>
      <c r="K26" s="47" t="str">
        <f>IF(K25="","",IF(K25&gt;L25,2,IF(K25=L25,1,0)))</f>
        <v/>
      </c>
      <c r="L26" s="48" t="str">
        <f>IF(L25="","",IF(L25&gt;K25,2,IF(L25=K25,1,0)))</f>
        <v/>
      </c>
      <c r="M26" s="47" t="str">
        <f>IF(M25="","",IF(M25&gt;N25,2,IF(M25=N25,1,0)))</f>
        <v/>
      </c>
      <c r="N26" s="48" t="str">
        <f>IF(N25="","",IF(N25&gt;M25,2,IF(N25=M25,1,0)))</f>
        <v/>
      </c>
      <c r="O26" s="252" t="s">
        <v>14</v>
      </c>
      <c r="P26" s="226"/>
      <c r="Q26" s="254"/>
      <c r="R26" s="247"/>
      <c r="Y26" s="38"/>
      <c r="Z26" s="39"/>
      <c r="AA26" s="39"/>
      <c r="AB26" s="39"/>
      <c r="AC26" s="39"/>
      <c r="AD26" s="39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</row>
    <row r="27" spans="2:108" ht="16.5" customHeight="1" x14ac:dyDescent="0.25">
      <c r="B27" s="246">
        <f>IF(SUM(F28,H28,K28,M28)=0,0,SUM(F28,H28,K28,M28))</f>
        <v>0</v>
      </c>
      <c r="C27" s="248" t="s">
        <v>25</v>
      </c>
      <c r="D27" s="226" t="s">
        <v>23</v>
      </c>
      <c r="E27" s="226"/>
      <c r="F27" s="49"/>
      <c r="G27" s="50"/>
      <c r="H27" s="49"/>
      <c r="I27" s="260"/>
      <c r="J27" s="261"/>
      <c r="K27" s="49"/>
      <c r="L27" s="50"/>
      <c r="M27" s="49"/>
      <c r="N27" s="50"/>
      <c r="O27" s="252" t="s">
        <v>23</v>
      </c>
      <c r="P27" s="226"/>
      <c r="Q27" s="253" t="s">
        <v>25</v>
      </c>
      <c r="R27" s="246">
        <f>IF(SUM(N28,L28,I28,G28)=0,0,SUM(N28,L28,I28,G28))</f>
        <v>0</v>
      </c>
      <c r="Y27" s="38"/>
      <c r="Z27" s="39"/>
      <c r="AA27" s="39"/>
      <c r="AB27" s="39"/>
      <c r="AC27" s="39"/>
      <c r="AD27" s="39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</row>
    <row r="28" spans="2:108" ht="16.5" customHeight="1" thickBot="1" x14ac:dyDescent="0.3">
      <c r="B28" s="247"/>
      <c r="C28" s="249"/>
      <c r="D28" s="226" t="s">
        <v>14</v>
      </c>
      <c r="E28" s="226"/>
      <c r="F28" s="51" t="str">
        <f>IF(F27="","",IF(F27&gt;G27,2,IF(F27=G27,1,0)))</f>
        <v/>
      </c>
      <c r="G28" s="52" t="str">
        <f>IF(G27="","",IF(G27&gt;F27,2,IF(G27=F27,1,0)))</f>
        <v/>
      </c>
      <c r="H28" s="51" t="str">
        <f>IF(H27="","",IF(H27&gt;I27,2,IF(H27=I27,1,0)))</f>
        <v/>
      </c>
      <c r="I28" s="262" t="str">
        <f>IF(I27="","",IF(I27&gt;H27,2,IF(I27=H27,1,0)))</f>
        <v/>
      </c>
      <c r="J28" s="263" t="str">
        <f>IF(J27="","",IF(J27&gt;I27,2,IF(J27=I27,1,"")))</f>
        <v/>
      </c>
      <c r="K28" s="51" t="str">
        <f>IF(K27="","",IF(K27&gt;L27,2,IF(K27=L27,1,0)))</f>
        <v/>
      </c>
      <c r="L28" s="52" t="str">
        <f>IF(L27="","",IF(L27&gt;K27,2,IF(L27=K27,1,0)))</f>
        <v/>
      </c>
      <c r="M28" s="51" t="str">
        <f>IF(M27="","",IF(M27&gt;N27,2,IF(M27=N27,1,0)))</f>
        <v/>
      </c>
      <c r="N28" s="52" t="str">
        <f>IF(N27="","",IF(N27&gt;M27,2,IF(N27=M27,1,0)))</f>
        <v/>
      </c>
      <c r="O28" s="226" t="s">
        <v>14</v>
      </c>
      <c r="P28" s="226"/>
      <c r="Q28" s="254"/>
      <c r="R28" s="247"/>
      <c r="Y28" s="38"/>
      <c r="Z28" s="39"/>
      <c r="AA28" s="39"/>
      <c r="AB28" s="39"/>
      <c r="AC28" s="39"/>
      <c r="AD28" s="39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</row>
    <row r="29" spans="2:108" ht="18" customHeight="1" x14ac:dyDescent="0.25">
      <c r="B29" s="53"/>
      <c r="D29" s="54"/>
      <c r="E29" s="55">
        <f>IF(I19=K19,1,0)</f>
        <v>0</v>
      </c>
      <c r="F29" s="56">
        <f>IF(B23&gt;R23,1,0)</f>
        <v>0</v>
      </c>
      <c r="G29" s="56">
        <f>IF(B25&gt;R25,1,0)</f>
        <v>0</v>
      </c>
      <c r="H29" s="56">
        <f>IF(B27&gt;R27,1,0)</f>
        <v>0</v>
      </c>
      <c r="I29" s="56">
        <f>SUM(E29:H29)</f>
        <v>0</v>
      </c>
      <c r="J29" s="57"/>
      <c r="K29" s="56">
        <f>SUM(L29:O29)</f>
        <v>0</v>
      </c>
      <c r="L29" s="56">
        <f>IF(R27&gt;B27,1,0)</f>
        <v>0</v>
      </c>
      <c r="M29" s="56">
        <f>IF(R25&gt;B25,1,0)</f>
        <v>0</v>
      </c>
      <c r="N29" s="56">
        <f>IF(R23&gt;B23,1,0)</f>
        <v>0</v>
      </c>
      <c r="O29" s="58">
        <f>IF(K19=I19,1,0)</f>
        <v>0</v>
      </c>
      <c r="P29" s="59"/>
      <c r="R29" s="53"/>
      <c r="Y29" s="38"/>
      <c r="Z29" s="39"/>
      <c r="AA29" s="39"/>
      <c r="AB29" s="39"/>
      <c r="AC29" s="39"/>
      <c r="AD29" s="39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</row>
    <row r="30" spans="2:108" ht="16.5" customHeight="1" x14ac:dyDescent="0.25">
      <c r="C30" s="2" t="s">
        <v>0</v>
      </c>
      <c r="D30" s="204" t="s">
        <v>1</v>
      </c>
      <c r="E30" s="204"/>
      <c r="F30" s="204"/>
      <c r="G30" s="6">
        <f>$G$2</f>
        <v>1</v>
      </c>
      <c r="H30" s="205" t="s">
        <v>2</v>
      </c>
      <c r="I30" s="205"/>
      <c r="J30" s="206">
        <v>43778</v>
      </c>
      <c r="K30" s="207"/>
      <c r="L30" s="207"/>
      <c r="M30" s="207"/>
      <c r="N30" s="2" t="s">
        <v>3</v>
      </c>
      <c r="O30" s="208" t="s">
        <v>67</v>
      </c>
      <c r="P30" s="208"/>
      <c r="Q30" s="208"/>
    </row>
    <row r="31" spans="2:108" ht="12" customHeight="1" x14ac:dyDescent="0.25"/>
    <row r="32" spans="2:108" ht="19.5" customHeight="1" x14ac:dyDescent="0.25">
      <c r="D32" s="209" t="str">
        <f>$D$4</f>
        <v>LUFTGEWEHR</v>
      </c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</row>
    <row r="33" spans="2:107" ht="19.5" customHeight="1" x14ac:dyDescent="0.25">
      <c r="D33" s="211" t="str">
        <f>$D$5</f>
        <v>SAISON 2019 / 20</v>
      </c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</row>
    <row r="34" spans="2:107" ht="19.5" customHeight="1" x14ac:dyDescent="0.25">
      <c r="D34" s="209" t="str">
        <f>$D$6</f>
        <v>Landesliga</v>
      </c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</row>
    <row r="35" spans="2:107" ht="9.75" customHeight="1" x14ac:dyDescent="0.25"/>
    <row r="36" spans="2:107" ht="16.5" customHeight="1" x14ac:dyDescent="0.25">
      <c r="D36" s="219" t="s">
        <v>1</v>
      </c>
      <c r="E36" s="220"/>
      <c r="F36" s="220"/>
      <c r="G36" s="220"/>
      <c r="H36" s="220"/>
      <c r="I36" s="6">
        <f>$G$2</f>
        <v>1</v>
      </c>
      <c r="J36" s="7"/>
      <c r="K36" s="221" t="s">
        <v>6</v>
      </c>
      <c r="L36" s="221"/>
      <c r="M36" s="221"/>
      <c r="N36" s="6">
        <f>N8+1</f>
        <v>2</v>
      </c>
      <c r="O36" s="8"/>
      <c r="P36" s="9"/>
    </row>
    <row r="37" spans="2:107" ht="8.25" customHeight="1" x14ac:dyDescent="0.25"/>
    <row r="38" spans="2:107" ht="16.5" customHeight="1" x14ac:dyDescent="0.25">
      <c r="B38" s="222" t="s">
        <v>44</v>
      </c>
      <c r="C38" s="223"/>
      <c r="D38" s="223"/>
      <c r="E38" s="223"/>
      <c r="F38" s="223"/>
      <c r="G38" s="224"/>
      <c r="H38" s="10">
        <f>IF(I47=0,0,IF(I47&gt;K47,3,IF(AND(I47=K47,I57=K57),1,I57)))</f>
        <v>0</v>
      </c>
      <c r="I38" s="225" t="s">
        <v>7</v>
      </c>
      <c r="J38" s="225"/>
      <c r="K38" s="225"/>
      <c r="L38" s="10">
        <f>IF(K47=0,0,IF(K47&gt;I47,3,IF(AND(K47=I47,K57=I57),1,K57)))</f>
        <v>3</v>
      </c>
      <c r="M38" s="222" t="s">
        <v>48</v>
      </c>
      <c r="N38" s="223"/>
      <c r="O38" s="223"/>
      <c r="P38" s="223"/>
      <c r="Q38" s="223"/>
      <c r="R38" s="224"/>
    </row>
    <row r="39" spans="2:107" ht="16.5" customHeight="1" thickBot="1" x14ac:dyDescent="0.3"/>
    <row r="40" spans="2:107" ht="16.5" customHeight="1" thickBot="1" x14ac:dyDescent="0.3">
      <c r="B40" s="11" t="s">
        <v>8</v>
      </c>
      <c r="C40" s="12" t="s">
        <v>9</v>
      </c>
      <c r="D40" s="13" t="s">
        <v>10</v>
      </c>
      <c r="E40" s="13" t="s">
        <v>11</v>
      </c>
      <c r="F40" s="13" t="s">
        <v>12</v>
      </c>
      <c r="G40" s="13" t="s">
        <v>13</v>
      </c>
      <c r="H40" s="12" t="s">
        <v>14</v>
      </c>
      <c r="I40" s="14"/>
      <c r="J40" s="14"/>
      <c r="K40" s="14"/>
      <c r="L40" s="15"/>
      <c r="M40" s="13" t="s">
        <v>13</v>
      </c>
      <c r="N40" s="13" t="s">
        <v>12</v>
      </c>
      <c r="O40" s="13" t="s">
        <v>11</v>
      </c>
      <c r="P40" s="13" t="s">
        <v>10</v>
      </c>
      <c r="Q40" s="15" t="s">
        <v>9</v>
      </c>
      <c r="R40" s="16" t="s">
        <v>8</v>
      </c>
    </row>
    <row r="41" spans="2:107" ht="30" customHeight="1" x14ac:dyDescent="0.25">
      <c r="B41" s="212">
        <v>2</v>
      </c>
      <c r="C41" s="214" t="s">
        <v>60</v>
      </c>
      <c r="D41" s="17">
        <v>99.9</v>
      </c>
      <c r="E41" s="17">
        <v>101.8</v>
      </c>
      <c r="F41" s="17">
        <v>101.4</v>
      </c>
      <c r="G41" s="17">
        <v>103.7</v>
      </c>
      <c r="H41" s="18">
        <f>IF(SUM(D41:G41)=0,0,SUM(D41:G41))</f>
        <v>406.8</v>
      </c>
      <c r="I41" s="19">
        <f>IF(SUM(D42:H42)=0,0,SUM(D42:H42))</f>
        <v>8</v>
      </c>
      <c r="J41" s="20" t="s">
        <v>15</v>
      </c>
      <c r="K41" s="21">
        <f>IF(SUM(M42:P42)=0,0,SUM(M42:P42))</f>
        <v>0</v>
      </c>
      <c r="L41" s="18">
        <f>IF(SUM(M41:P41)=0,0,SUM(M41:P41))</f>
        <v>394.8</v>
      </c>
      <c r="M41" s="17">
        <v>101.4</v>
      </c>
      <c r="N41" s="17">
        <v>98.2</v>
      </c>
      <c r="O41" s="17">
        <v>96.7</v>
      </c>
      <c r="P41" s="17">
        <v>98.5</v>
      </c>
      <c r="Q41" s="214" t="s">
        <v>64</v>
      </c>
      <c r="R41" s="212">
        <v>3</v>
      </c>
    </row>
    <row r="42" spans="2:107" ht="16.5" customHeight="1" x14ac:dyDescent="0.25">
      <c r="B42" s="213"/>
      <c r="C42" s="215"/>
      <c r="D42" s="22">
        <f>IF(D41=0,"",IF(D41&gt;P41,2,IF(D41=P41,1,0)))</f>
        <v>2</v>
      </c>
      <c r="E42" s="22">
        <f>IF(E41=0,"",IF(E41&gt;O41,2,IF(E41=O41,1,0)))</f>
        <v>2</v>
      </c>
      <c r="F42" s="22">
        <f>IF(F41=0,"",IF(F41&gt;N41,2,IF(F41=N41,1,0)))</f>
        <v>2</v>
      </c>
      <c r="G42" s="22">
        <f>IF(G41=0,"",IF(G41&gt;M41,2,IF(G41=M41,1,0)))</f>
        <v>2</v>
      </c>
      <c r="H42" s="23"/>
      <c r="I42" s="24"/>
      <c r="J42" s="25"/>
      <c r="K42" s="26"/>
      <c r="L42" s="23"/>
      <c r="M42" s="22">
        <f>IF(M41=0,"",IF(M41&gt;G41,2,IF(M41=G41,1,0)))</f>
        <v>0</v>
      </c>
      <c r="N42" s="22">
        <f>IF(N41=0,"",IF(N41&gt;F41,2,IF(N41=F41,1,0)))</f>
        <v>0</v>
      </c>
      <c r="O42" s="22">
        <f>IF(O41=0,"",IF(O41&gt;E41,2,IF(E41=O41,1,0)))</f>
        <v>0</v>
      </c>
      <c r="P42" s="22">
        <f>IF(P41=0,"",IF(P41&gt;D41,2,IF(P41=D41,1,0)))</f>
        <v>0</v>
      </c>
      <c r="Q42" s="215"/>
      <c r="R42" s="213"/>
    </row>
    <row r="43" spans="2:107" ht="30" customHeight="1" x14ac:dyDescent="0.25">
      <c r="B43" s="216">
        <v>4</v>
      </c>
      <c r="C43" s="217" t="s">
        <v>61</v>
      </c>
      <c r="D43" s="76">
        <v>97.5</v>
      </c>
      <c r="E43" s="27">
        <v>102.7</v>
      </c>
      <c r="F43" s="27">
        <v>98</v>
      </c>
      <c r="G43" s="76">
        <v>101.8</v>
      </c>
      <c r="H43" s="28">
        <f>IF(SUM(D43:G43)=0,0,SUM(D43:G43))</f>
        <v>400</v>
      </c>
      <c r="I43" s="29">
        <f>IF(SUM(D44:H44)=0,0,SUM(D44:H44))</f>
        <v>2</v>
      </c>
      <c r="J43" s="30" t="s">
        <v>15</v>
      </c>
      <c r="K43" s="31">
        <f>IF(SUM(M44:P44)=0,0,SUM(M44:P44))</f>
        <v>6</v>
      </c>
      <c r="L43" s="28">
        <f>IF(SUM(M43:P43)=0,0,SUM(M43:P43))</f>
        <v>409.6</v>
      </c>
      <c r="M43" s="76">
        <v>103.5</v>
      </c>
      <c r="N43" s="76">
        <v>101.3</v>
      </c>
      <c r="O43" s="76">
        <v>102.4</v>
      </c>
      <c r="P43" s="27">
        <v>102.4</v>
      </c>
      <c r="Q43" s="217" t="s">
        <v>59</v>
      </c>
      <c r="R43" s="216">
        <v>5</v>
      </c>
    </row>
    <row r="44" spans="2:107" ht="16.5" customHeight="1" x14ac:dyDescent="0.25">
      <c r="B44" s="213"/>
      <c r="C44" s="218"/>
      <c r="D44" s="32">
        <f>IF(D43=0,"",IF(D43&gt;P43,2,IF(D43=P43,1,0)))</f>
        <v>0</v>
      </c>
      <c r="E44" s="32">
        <f>IF(E43=0,"",IF(E43&gt;O43,2,IF(E43=O43,1,0)))</f>
        <v>2</v>
      </c>
      <c r="F44" s="32">
        <f>IF(F43=0,"",IF(F43&gt;N43,2,IF(F43=N43,1,0)))</f>
        <v>0</v>
      </c>
      <c r="G44" s="32">
        <f>IF(G43=0,"",IF(G43&gt;M43,2,IF(G43=M43,1,0)))</f>
        <v>0</v>
      </c>
      <c r="H44" s="23"/>
      <c r="I44" s="24"/>
      <c r="J44" s="25"/>
      <c r="K44" s="26"/>
      <c r="L44" s="23"/>
      <c r="M44" s="32">
        <f>IF(M43=0,"",IF(M43&gt;G43,2,IF(M43=G43,1,0)))</f>
        <v>2</v>
      </c>
      <c r="N44" s="32">
        <f>IF(N43=0,"",IF(N43&gt;F43,2,IF(N43=F43,1,0)))</f>
        <v>2</v>
      </c>
      <c r="O44" s="32">
        <f>IF(O43=0,"",IF(O43&gt;E43,2,IF(E43=O43,1,0)))</f>
        <v>0</v>
      </c>
      <c r="P44" s="32">
        <f>IF(P43=0,"",IF(P43&gt;D43,2,IF(P43=D43,1,0)))</f>
        <v>2</v>
      </c>
      <c r="Q44" s="218"/>
      <c r="R44" s="213"/>
    </row>
    <row r="45" spans="2:107" ht="30" customHeight="1" x14ac:dyDescent="0.25">
      <c r="B45" s="216">
        <f>B43+2</f>
        <v>6</v>
      </c>
      <c r="C45" s="217" t="s">
        <v>75</v>
      </c>
      <c r="D45" s="76">
        <v>95.8</v>
      </c>
      <c r="E45" s="27">
        <v>97.3</v>
      </c>
      <c r="F45" s="76">
        <v>98.1</v>
      </c>
      <c r="G45" s="76">
        <v>92</v>
      </c>
      <c r="H45" s="28">
        <f>IF(SUM(D45:G45)=0,0,SUM(D45:G45))</f>
        <v>383.2</v>
      </c>
      <c r="I45" s="29">
        <f>IF(SUM(D46:H46)=0,0,SUM(D46:H46))</f>
        <v>0</v>
      </c>
      <c r="J45" s="30" t="s">
        <v>15</v>
      </c>
      <c r="K45" s="31">
        <f>IF(SUM(M46:P46)=0,0,SUM(M46:P46))</f>
        <v>8</v>
      </c>
      <c r="L45" s="28">
        <f>IF(SUM(M45:P45)=0,0,SUM(M45:P45))</f>
        <v>394.9</v>
      </c>
      <c r="M45" s="76">
        <v>97.8</v>
      </c>
      <c r="N45" s="76">
        <v>100</v>
      </c>
      <c r="O45" s="76">
        <v>100.2</v>
      </c>
      <c r="P45" s="76">
        <v>96.9</v>
      </c>
      <c r="Q45" s="217" t="s">
        <v>76</v>
      </c>
      <c r="R45" s="216">
        <f>R43+2</f>
        <v>7</v>
      </c>
    </row>
    <row r="46" spans="2:107" ht="16.5" customHeight="1" x14ac:dyDescent="0.25">
      <c r="B46" s="213"/>
      <c r="C46" s="218"/>
      <c r="D46" s="32">
        <f>IF(D45=0,"",IF(D45&gt;P45,2,IF(D45=P45,1,0)))</f>
        <v>0</v>
      </c>
      <c r="E46" s="32">
        <f>IF(E45=0,"",IF(E45&gt;O45,2,IF(E45=O45,1,0)))</f>
        <v>0</v>
      </c>
      <c r="F46" s="32">
        <f>IF(F45=0,"",IF(F45&gt;N45,2,IF(F45=N45,1,0)))</f>
        <v>0</v>
      </c>
      <c r="G46" s="32">
        <f>IF(G45=0,"",IF(G45&gt;M45,2,IF(G45=M45,1,0)))</f>
        <v>0</v>
      </c>
      <c r="H46" s="23"/>
      <c r="I46" s="24"/>
      <c r="J46" s="25"/>
      <c r="K46" s="26"/>
      <c r="L46" s="23"/>
      <c r="M46" s="32">
        <f>IF(M45=0,"",IF(M45&gt;G45,2,IF(M45=G45,1,0)))</f>
        <v>2</v>
      </c>
      <c r="N46" s="32">
        <f>IF(N45=0,"",IF(N45&gt;F45,2,IF(N45=F45,1,0)))</f>
        <v>2</v>
      </c>
      <c r="O46" s="32">
        <f>IF(O45=0,"",IF(O45&gt;E45,2,IF(E45=O45,1,0)))</f>
        <v>2</v>
      </c>
      <c r="P46" s="32">
        <f>IF(P45=0,"",IF(P45&gt;D45,2,IF(P45=D45,1,0)))</f>
        <v>2</v>
      </c>
      <c r="Q46" s="218"/>
      <c r="R46" s="213"/>
    </row>
    <row r="47" spans="2:107" ht="16.5" customHeight="1" x14ac:dyDescent="0.25">
      <c r="B47" s="33"/>
      <c r="C47" s="233" t="str">
        <f>IF(AND(H47=0,L47=0),"",IF(OR(I47&gt;K47,K47&gt;I47),"kein Stechen erforderlich","Stechen"))</f>
        <v>kein Stechen erforderlich</v>
      </c>
      <c r="D47" s="234"/>
      <c r="E47" s="235"/>
      <c r="F47" s="236" t="s">
        <v>16</v>
      </c>
      <c r="G47" s="237"/>
      <c r="H47" s="34">
        <f>IF(SUM(H41:H46)=0,0,SUM(H41:H46))</f>
        <v>1190</v>
      </c>
      <c r="I47" s="35">
        <f>IF(SUM(I41:I46)=0,0,SUM(I41:I46))</f>
        <v>10</v>
      </c>
      <c r="J47" s="36" t="s">
        <v>15</v>
      </c>
      <c r="K47" s="37">
        <f>IF(SUM(K41:K46)=0,0,SUM(K41:K46))</f>
        <v>14</v>
      </c>
      <c r="L47" s="34">
        <f>IF(SUM(L41:L46)=0,0,SUM(L41:L46))</f>
        <v>1199.3000000000002</v>
      </c>
      <c r="M47" s="236" t="s">
        <v>16</v>
      </c>
      <c r="N47" s="237"/>
      <c r="O47" s="238" t="str">
        <f>C47</f>
        <v>kein Stechen erforderlich</v>
      </c>
      <c r="P47" s="239"/>
      <c r="Q47" s="240"/>
      <c r="R47" s="33"/>
      <c r="Y47" s="38"/>
      <c r="Z47" s="39"/>
      <c r="AA47" s="39"/>
      <c r="AB47" s="39"/>
      <c r="AC47" s="39"/>
      <c r="AE47" s="40"/>
      <c r="AF47" s="40"/>
      <c r="AG47" s="40"/>
      <c r="AH47" s="40"/>
      <c r="AI47" s="40"/>
      <c r="AK47" s="40"/>
      <c r="AL47" s="40"/>
      <c r="AM47" s="40"/>
      <c r="AN47" s="40"/>
      <c r="AO47" s="40"/>
      <c r="AQ47" s="40"/>
      <c r="AR47" s="40"/>
      <c r="AS47" s="40"/>
      <c r="AT47" s="40"/>
      <c r="AU47" s="40"/>
      <c r="AW47" s="40"/>
      <c r="AX47" s="40"/>
      <c r="AY47" s="40"/>
      <c r="AZ47" s="40"/>
      <c r="BA47" s="40"/>
      <c r="BC47" s="40"/>
      <c r="BD47" s="40"/>
      <c r="BE47" s="40"/>
      <c r="BF47" s="40"/>
      <c r="BG47" s="40"/>
      <c r="BI47" s="40"/>
      <c r="BJ47" s="40"/>
      <c r="BK47" s="40"/>
      <c r="BL47" s="40"/>
      <c r="BM47" s="40"/>
      <c r="BO47" s="40"/>
      <c r="BP47" s="40"/>
      <c r="BQ47" s="40"/>
      <c r="BR47" s="40"/>
      <c r="BS47" s="40"/>
      <c r="BU47" s="40"/>
      <c r="BV47" s="40"/>
      <c r="BW47" s="40"/>
      <c r="BX47" s="40"/>
      <c r="BY47" s="40"/>
      <c r="CA47" s="40"/>
      <c r="CB47" s="40"/>
      <c r="CC47" s="40"/>
      <c r="CD47" s="40"/>
      <c r="CE47" s="40"/>
      <c r="CG47" s="40"/>
      <c r="CH47" s="40"/>
      <c r="CI47" s="40"/>
      <c r="CJ47" s="40"/>
      <c r="CK47" s="40"/>
      <c r="CM47" s="40"/>
      <c r="CN47" s="40"/>
      <c r="CO47" s="40"/>
      <c r="CP47" s="40"/>
      <c r="CQ47" s="40"/>
      <c r="CS47" s="40"/>
      <c r="CT47" s="40"/>
      <c r="CU47" s="40"/>
      <c r="CV47" s="40"/>
      <c r="CW47" s="40"/>
      <c r="CY47" s="40"/>
      <c r="CZ47" s="40"/>
      <c r="DA47" s="40"/>
      <c r="DB47" s="40"/>
      <c r="DC47" s="40"/>
    </row>
    <row r="48" spans="2:107" ht="16.5" customHeight="1" thickBot="1" x14ac:dyDescent="0.3">
      <c r="B48" s="226"/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Y48" s="38"/>
      <c r="Z48" s="39"/>
      <c r="AA48" s="39"/>
      <c r="AB48" s="39"/>
      <c r="AC48" s="39"/>
      <c r="AK48" s="40"/>
      <c r="AL48" s="40"/>
      <c r="AM48" s="40"/>
      <c r="AN48" s="40"/>
      <c r="AO48" s="40"/>
      <c r="AQ48" s="40"/>
      <c r="AR48" s="40"/>
      <c r="AS48" s="40"/>
      <c r="AT48" s="40"/>
      <c r="AU48" s="40"/>
      <c r="AW48" s="40"/>
      <c r="AX48" s="40"/>
      <c r="AY48" s="40"/>
      <c r="AZ48" s="40"/>
      <c r="BA48" s="40"/>
      <c r="BC48" s="40"/>
      <c r="BD48" s="40"/>
      <c r="BE48" s="40"/>
      <c r="BF48" s="40"/>
      <c r="BG48" s="40"/>
      <c r="BI48" s="40"/>
      <c r="BJ48" s="40"/>
      <c r="BK48" s="40"/>
      <c r="BL48" s="40"/>
      <c r="BM48" s="40"/>
      <c r="BO48" s="40"/>
      <c r="BP48" s="40"/>
      <c r="BQ48" s="40"/>
      <c r="BR48" s="40"/>
      <c r="BS48" s="40"/>
      <c r="BU48" s="40"/>
      <c r="BV48" s="40"/>
      <c r="BW48" s="40"/>
      <c r="BX48" s="40"/>
      <c r="BY48" s="40"/>
      <c r="CA48" s="40"/>
      <c r="CB48" s="40"/>
      <c r="CC48" s="40"/>
      <c r="CD48" s="40"/>
      <c r="CE48" s="40"/>
      <c r="CG48" s="40"/>
      <c r="CH48" s="40"/>
      <c r="CI48" s="40"/>
      <c r="CJ48" s="40"/>
      <c r="CK48" s="40"/>
      <c r="CM48" s="40"/>
      <c r="CN48" s="40"/>
      <c r="CO48" s="40"/>
      <c r="CP48" s="40"/>
      <c r="CQ48" s="40"/>
      <c r="CS48" s="40"/>
      <c r="CT48" s="40"/>
      <c r="CU48" s="40"/>
      <c r="CV48" s="40"/>
      <c r="CW48" s="40"/>
      <c r="CY48" s="40"/>
      <c r="CZ48" s="40"/>
      <c r="DA48" s="40"/>
      <c r="DB48" s="40"/>
      <c r="DC48" s="40"/>
    </row>
    <row r="49" spans="2:108" ht="16.5" customHeight="1" thickBot="1" x14ac:dyDescent="0.3">
      <c r="C49" s="227" t="str">
        <f>IF(C47="Stechen",B38,"")</f>
        <v/>
      </c>
      <c r="D49" s="228"/>
      <c r="E49" s="228"/>
      <c r="F49" s="229" t="s">
        <v>17</v>
      </c>
      <c r="G49" s="230"/>
      <c r="H49" s="229" t="s">
        <v>18</v>
      </c>
      <c r="I49" s="231"/>
      <c r="J49" s="230"/>
      <c r="K49" s="229" t="s">
        <v>19</v>
      </c>
      <c r="L49" s="230"/>
      <c r="M49" s="229" t="s">
        <v>20</v>
      </c>
      <c r="N49" s="230"/>
      <c r="O49" s="228" t="str">
        <f>IF(O47="Stechen",M38,"")</f>
        <v/>
      </c>
      <c r="P49" s="228"/>
      <c r="Q49" s="232"/>
      <c r="Y49" s="38"/>
      <c r="Z49" s="39"/>
      <c r="AA49" s="39"/>
      <c r="AB49" s="39"/>
      <c r="AC49" s="39"/>
      <c r="AK49" s="40"/>
      <c r="AL49" s="40"/>
      <c r="AM49" s="40"/>
      <c r="AN49" s="40"/>
      <c r="AO49" s="40"/>
      <c r="AQ49" s="40"/>
      <c r="AR49" s="40"/>
      <c r="AS49" s="40"/>
      <c r="AT49" s="40"/>
      <c r="AU49" s="40"/>
      <c r="AW49" s="40"/>
      <c r="AX49" s="40"/>
      <c r="AY49" s="40"/>
      <c r="AZ49" s="40"/>
      <c r="BA49" s="40"/>
      <c r="BC49" s="40"/>
      <c r="BD49" s="40"/>
      <c r="BE49" s="40"/>
      <c r="BF49" s="40"/>
      <c r="BG49" s="40"/>
      <c r="BI49" s="40"/>
      <c r="BJ49" s="40"/>
      <c r="BK49" s="40"/>
      <c r="BL49" s="40"/>
      <c r="BM49" s="40"/>
      <c r="BO49" s="40"/>
      <c r="BP49" s="40"/>
      <c r="BQ49" s="40"/>
      <c r="BR49" s="40"/>
      <c r="BS49" s="40"/>
      <c r="BU49" s="40"/>
      <c r="BV49" s="40"/>
      <c r="BW49" s="40"/>
      <c r="BX49" s="40"/>
      <c r="BY49" s="40"/>
      <c r="CA49" s="40"/>
      <c r="CB49" s="40"/>
      <c r="CC49" s="40"/>
      <c r="CD49" s="40"/>
      <c r="CE49" s="40"/>
      <c r="CG49" s="40"/>
      <c r="CH49" s="40"/>
      <c r="CI49" s="40"/>
      <c r="CJ49" s="40"/>
      <c r="CK49" s="40"/>
      <c r="CM49" s="40"/>
      <c r="CN49" s="40"/>
      <c r="CO49" s="40"/>
      <c r="CP49" s="40"/>
      <c r="CQ49" s="40"/>
      <c r="CS49" s="40"/>
      <c r="CT49" s="40"/>
      <c r="CU49" s="40"/>
      <c r="CV49" s="40"/>
      <c r="CW49" s="40"/>
      <c r="CY49" s="40"/>
      <c r="CZ49" s="40"/>
      <c r="DA49" s="40"/>
      <c r="DB49" s="40"/>
      <c r="DC49" s="40"/>
    </row>
    <row r="50" spans="2:108" ht="16.5" customHeight="1" x14ac:dyDescent="0.25">
      <c r="B50" s="241" t="s">
        <v>14</v>
      </c>
      <c r="C50" s="241"/>
      <c r="D50" s="242" t="s">
        <v>21</v>
      </c>
      <c r="E50" s="242"/>
      <c r="F50" s="41">
        <v>1</v>
      </c>
      <c r="G50" s="42">
        <v>2</v>
      </c>
      <c r="H50" s="41">
        <v>3</v>
      </c>
      <c r="I50" s="243">
        <v>4</v>
      </c>
      <c r="J50" s="244"/>
      <c r="K50" s="41">
        <v>5</v>
      </c>
      <c r="L50" s="42">
        <v>6</v>
      </c>
      <c r="M50" s="41">
        <v>7</v>
      </c>
      <c r="N50" s="42">
        <v>8</v>
      </c>
      <c r="O50" s="242" t="s">
        <v>21</v>
      </c>
      <c r="P50" s="242"/>
      <c r="Q50" s="245" t="s">
        <v>14</v>
      </c>
      <c r="R50" s="245"/>
      <c r="Y50" s="38"/>
      <c r="Z50" s="39"/>
      <c r="AA50" s="39"/>
      <c r="AB50" s="39"/>
      <c r="AC50" s="39"/>
      <c r="AK50" s="40"/>
      <c r="AL50" s="40"/>
      <c r="AM50" s="40"/>
      <c r="AN50" s="40"/>
      <c r="AO50" s="40"/>
      <c r="AQ50" s="40"/>
      <c r="AR50" s="40"/>
      <c r="AS50" s="40"/>
      <c r="AT50" s="40"/>
      <c r="AU50" s="40"/>
      <c r="AW50" s="40"/>
      <c r="AX50" s="40"/>
      <c r="AY50" s="40"/>
      <c r="AZ50" s="40"/>
      <c r="BA50" s="40"/>
      <c r="BC50" s="40"/>
      <c r="BD50" s="40"/>
      <c r="BE50" s="40"/>
      <c r="BF50" s="40"/>
      <c r="BG50" s="40"/>
      <c r="BI50" s="40"/>
      <c r="BJ50" s="40"/>
      <c r="BK50" s="40"/>
      <c r="BL50" s="40"/>
      <c r="BM50" s="40"/>
      <c r="BO50" s="40"/>
      <c r="BP50" s="40"/>
      <c r="BQ50" s="40"/>
      <c r="BR50" s="40"/>
      <c r="BS50" s="40"/>
      <c r="BU50" s="40"/>
      <c r="BV50" s="40"/>
      <c r="BW50" s="40"/>
      <c r="BX50" s="40"/>
      <c r="BY50" s="40"/>
      <c r="CA50" s="40"/>
      <c r="CB50" s="40"/>
      <c r="CC50" s="40"/>
      <c r="CD50" s="40"/>
      <c r="CE50" s="40"/>
      <c r="CG50" s="40"/>
      <c r="CH50" s="40"/>
      <c r="CI50" s="40"/>
      <c r="CJ50" s="40"/>
      <c r="CK50" s="40"/>
      <c r="CM50" s="40"/>
      <c r="CN50" s="40"/>
      <c r="CO50" s="40"/>
      <c r="CP50" s="40"/>
      <c r="CQ50" s="40"/>
      <c r="CS50" s="40"/>
      <c r="CT50" s="40"/>
      <c r="CU50" s="40"/>
      <c r="CV50" s="40"/>
      <c r="CW50" s="40"/>
      <c r="CY50" s="40"/>
      <c r="CZ50" s="40"/>
      <c r="DA50" s="40"/>
      <c r="DB50" s="40"/>
      <c r="DC50" s="40"/>
    </row>
    <row r="51" spans="2:108" ht="16.5" customHeight="1" x14ac:dyDescent="0.25">
      <c r="B51" s="246">
        <f>IF(SUM(F52,H52,K52,M52)=0,0,SUM(F52,H52,K52,M52))</f>
        <v>0</v>
      </c>
      <c r="C51" s="248" t="s">
        <v>22</v>
      </c>
      <c r="D51" s="226" t="s">
        <v>23</v>
      </c>
      <c r="E51" s="226"/>
      <c r="F51" s="43"/>
      <c r="G51" s="44"/>
      <c r="H51" s="43"/>
      <c r="I51" s="250"/>
      <c r="J51" s="251"/>
      <c r="K51" s="43"/>
      <c r="L51" s="44"/>
      <c r="M51" s="43"/>
      <c r="N51" s="44"/>
      <c r="O51" s="252" t="s">
        <v>23</v>
      </c>
      <c r="P51" s="226"/>
      <c r="Q51" s="253" t="s">
        <v>22</v>
      </c>
      <c r="R51" s="246">
        <f>IF(SUM(N52,L52,I52,G52)=0,0,SUM(N52,L52,I52,G52))</f>
        <v>0</v>
      </c>
      <c r="Y51" s="38"/>
      <c r="Z51" s="39"/>
      <c r="AA51" s="39"/>
      <c r="AB51" s="39"/>
      <c r="AC51" s="39"/>
      <c r="AD51" s="39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</row>
    <row r="52" spans="2:108" ht="16.5" customHeight="1" x14ac:dyDescent="0.25">
      <c r="B52" s="247"/>
      <c r="C52" s="249"/>
      <c r="D52" s="226" t="s">
        <v>14</v>
      </c>
      <c r="E52" s="255"/>
      <c r="F52" s="45" t="str">
        <f>IF(F51="","",IF(F51&gt;G51,2,IF(F51=G51,1,0)))</f>
        <v/>
      </c>
      <c r="G52" s="46" t="str">
        <f>IF(G51="","",IF(G51&gt;F51,2,IF(G51=F51,1,0)))</f>
        <v/>
      </c>
      <c r="H52" s="45" t="str">
        <f>IF(H51="","",IF(H51&gt;I51,2,IF(H51=I51,1,0)))</f>
        <v/>
      </c>
      <c r="I52" s="256" t="str">
        <f>IF(I51="","",IF(I51&gt;H51,2,IF(I51=H51,1,0)))</f>
        <v/>
      </c>
      <c r="J52" s="257" t="str">
        <f>IF(J51="","",IF(J51&gt;I51,2,IF(J51=I51,1,"")))</f>
        <v/>
      </c>
      <c r="K52" s="45" t="str">
        <f>IF(K51="","",IF(K51&gt;L51,2,IF(K51=L51,1,0)))</f>
        <v/>
      </c>
      <c r="L52" s="46" t="str">
        <f>IF(L51="","",IF(L51&gt;K51,2,IF(L51=K51,1,0)))</f>
        <v/>
      </c>
      <c r="M52" s="45" t="str">
        <f>IF(M51="","",IF(M51&gt;N51,2,IF(M51=N51,1,0)))</f>
        <v/>
      </c>
      <c r="N52" s="46" t="str">
        <f>IF(N51="","",IF(N51&gt;M51,2,IF(N51=M51,1,0)))</f>
        <v/>
      </c>
      <c r="O52" s="252" t="s">
        <v>14</v>
      </c>
      <c r="P52" s="226"/>
      <c r="Q52" s="254"/>
      <c r="R52" s="247"/>
      <c r="Y52" s="38"/>
      <c r="Z52" s="39"/>
      <c r="AA52" s="39"/>
      <c r="AB52" s="39"/>
      <c r="AC52" s="39"/>
      <c r="AD52" s="39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</row>
    <row r="53" spans="2:108" ht="16.5" customHeight="1" x14ac:dyDescent="0.25">
      <c r="B53" s="246">
        <f>IF(SUM(F54,H54,K54,M54)=0,0,SUM(F54,H54,K54,M54))</f>
        <v>0</v>
      </c>
      <c r="C53" s="248" t="s">
        <v>24</v>
      </c>
      <c r="D53" s="226" t="s">
        <v>23</v>
      </c>
      <c r="E53" s="226"/>
      <c r="F53" s="43"/>
      <c r="G53" s="44"/>
      <c r="H53" s="43"/>
      <c r="I53" s="250"/>
      <c r="J53" s="251"/>
      <c r="K53" s="43"/>
      <c r="L53" s="44"/>
      <c r="M53" s="43"/>
      <c r="N53" s="44"/>
      <c r="O53" s="252" t="s">
        <v>23</v>
      </c>
      <c r="P53" s="226"/>
      <c r="Q53" s="253" t="s">
        <v>24</v>
      </c>
      <c r="R53" s="246">
        <f>IF(SUM(N54,L54,I54,G54)=0,0,SUM(N54,L54,I54,G54))</f>
        <v>0</v>
      </c>
      <c r="Y53" s="38"/>
      <c r="Z53" s="39"/>
      <c r="AA53" s="39"/>
      <c r="AB53" s="39"/>
      <c r="AC53" s="39"/>
      <c r="AD53" s="39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</row>
    <row r="54" spans="2:108" ht="16.5" customHeight="1" x14ac:dyDescent="0.25">
      <c r="B54" s="247"/>
      <c r="C54" s="249"/>
      <c r="D54" s="226" t="s">
        <v>14</v>
      </c>
      <c r="E54" s="255"/>
      <c r="F54" s="47" t="str">
        <f>IF(F53="","",IF(F53&gt;G53,2,IF(F53=G53,1,0)))</f>
        <v/>
      </c>
      <c r="G54" s="48" t="str">
        <f>IF(G53="","",IF(G53&gt;F53,2,IF(G53=F53,1,0)))</f>
        <v/>
      </c>
      <c r="H54" s="47" t="str">
        <f>IF(H53="","",IF(H53&gt;I53,2,IF(H53=I53,1,0)))</f>
        <v/>
      </c>
      <c r="I54" s="258" t="str">
        <f>IF(I53="","",IF(I53&gt;H53,2,IF(I53=H53,1,0)))</f>
        <v/>
      </c>
      <c r="J54" s="259" t="str">
        <f>IF(J53="","",IF(J53&gt;I53,2,IF(J53=I53,1,"")))</f>
        <v/>
      </c>
      <c r="K54" s="47" t="str">
        <f>IF(K53="","",IF(K53&gt;L53,2,IF(K53=L53,1,0)))</f>
        <v/>
      </c>
      <c r="L54" s="48" t="str">
        <f>IF(L53="","",IF(L53&gt;K53,2,IF(L53=K53,1,0)))</f>
        <v/>
      </c>
      <c r="M54" s="47" t="str">
        <f>IF(M53="","",IF(M53&gt;N53,2,IF(M53=N53,1,0)))</f>
        <v/>
      </c>
      <c r="N54" s="48" t="str">
        <f>IF(N53="","",IF(N53&gt;M53,2,IF(N53=M53,1,0)))</f>
        <v/>
      </c>
      <c r="O54" s="252" t="s">
        <v>14</v>
      </c>
      <c r="P54" s="226"/>
      <c r="Q54" s="254"/>
      <c r="R54" s="247"/>
      <c r="Y54" s="38"/>
      <c r="Z54" s="39"/>
      <c r="AA54" s="39"/>
      <c r="AB54" s="39"/>
      <c r="AC54" s="39"/>
      <c r="AD54" s="39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</row>
    <row r="55" spans="2:108" ht="16.5" customHeight="1" x14ac:dyDescent="0.25">
      <c r="B55" s="246">
        <f>IF(SUM(F56,H56,K56,M56)=0,0,SUM(F56,H56,K56,M56))</f>
        <v>0</v>
      </c>
      <c r="C55" s="248" t="s">
        <v>25</v>
      </c>
      <c r="D55" s="226" t="s">
        <v>23</v>
      </c>
      <c r="E55" s="226"/>
      <c r="F55" s="49"/>
      <c r="G55" s="50"/>
      <c r="H55" s="49"/>
      <c r="I55" s="260"/>
      <c r="J55" s="261"/>
      <c r="K55" s="49"/>
      <c r="L55" s="50"/>
      <c r="M55" s="49"/>
      <c r="N55" s="50"/>
      <c r="O55" s="252" t="s">
        <v>23</v>
      </c>
      <c r="P55" s="226"/>
      <c r="Q55" s="253" t="s">
        <v>25</v>
      </c>
      <c r="R55" s="246">
        <f>IF(SUM(N56,L56,I56,G56)=0,0,SUM(N56,L56,I56,G56))</f>
        <v>0</v>
      </c>
      <c r="Y55" s="38"/>
      <c r="Z55" s="39"/>
      <c r="AA55" s="39"/>
      <c r="AB55" s="39"/>
      <c r="AC55" s="39"/>
      <c r="AD55" s="39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</row>
    <row r="56" spans="2:108" ht="16.5" customHeight="1" thickBot="1" x14ac:dyDescent="0.3">
      <c r="B56" s="247"/>
      <c r="C56" s="249"/>
      <c r="D56" s="226" t="s">
        <v>14</v>
      </c>
      <c r="E56" s="226"/>
      <c r="F56" s="51" t="str">
        <f>IF(F55="","",IF(F55&gt;G55,2,IF(F55=G55,1,0)))</f>
        <v/>
      </c>
      <c r="G56" s="52" t="str">
        <f>IF(G55="","",IF(G55&gt;F55,2,IF(G55=F55,1,0)))</f>
        <v/>
      </c>
      <c r="H56" s="51" t="str">
        <f>IF(H55="","",IF(H55&gt;I55,2,IF(H55=I55,1,0)))</f>
        <v/>
      </c>
      <c r="I56" s="262" t="str">
        <f>IF(I55="","",IF(I55&gt;H55,2,IF(I55=H55,1,0)))</f>
        <v/>
      </c>
      <c r="J56" s="263" t="str">
        <f>IF(J55="","",IF(J55&gt;I55,2,IF(J55=I55,1,"")))</f>
        <v/>
      </c>
      <c r="K56" s="51" t="str">
        <f>IF(K55="","",IF(K55&gt;L55,2,IF(K55=L55,1,0)))</f>
        <v/>
      </c>
      <c r="L56" s="52" t="str">
        <f>IF(L55="","",IF(L55&gt;K55,2,IF(L55=K55,1,0)))</f>
        <v/>
      </c>
      <c r="M56" s="51" t="str">
        <f>IF(M55="","",IF(M55&gt;N55,2,IF(M55=N55,1,0)))</f>
        <v/>
      </c>
      <c r="N56" s="52" t="str">
        <f>IF(N55="","",IF(N55&gt;M55,2,IF(N55=M55,1,0)))</f>
        <v/>
      </c>
      <c r="O56" s="226" t="s">
        <v>14</v>
      </c>
      <c r="P56" s="226"/>
      <c r="Q56" s="254"/>
      <c r="R56" s="247"/>
      <c r="Y56" s="38"/>
      <c r="Z56" s="39"/>
      <c r="AA56" s="39"/>
      <c r="AB56" s="39"/>
      <c r="AC56" s="39"/>
      <c r="AD56" s="39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</row>
    <row r="57" spans="2:108" ht="18.75" customHeight="1" x14ac:dyDescent="0.25">
      <c r="B57" s="53"/>
      <c r="D57" s="54"/>
      <c r="E57" s="55">
        <f>IF(I47=K47,1,0)</f>
        <v>0</v>
      </c>
      <c r="F57" s="56">
        <f>IF(B51&gt;R51,1,0)</f>
        <v>0</v>
      </c>
      <c r="G57" s="56">
        <f>IF(B53&gt;R53,1,0)</f>
        <v>0</v>
      </c>
      <c r="H57" s="56">
        <f>IF(B55&gt;R55,1,0)</f>
        <v>0</v>
      </c>
      <c r="I57" s="56">
        <f>SUM(E57:H57)</f>
        <v>0</v>
      </c>
      <c r="J57" s="57"/>
      <c r="K57" s="56">
        <f>SUM(L57:O57)</f>
        <v>0</v>
      </c>
      <c r="L57" s="56">
        <f>IF(R55&gt;B55,1,0)</f>
        <v>0</v>
      </c>
      <c r="M57" s="56">
        <f>IF(R53&gt;B53,1,0)</f>
        <v>0</v>
      </c>
      <c r="N57" s="56">
        <f>IF(R51&gt;B51,1,0)</f>
        <v>0</v>
      </c>
      <c r="O57" s="58">
        <f>IF(K47=I47,1,0)</f>
        <v>0</v>
      </c>
      <c r="P57" s="59"/>
      <c r="R57" s="53"/>
      <c r="Y57" s="38"/>
      <c r="Z57" s="39"/>
      <c r="AA57" s="39"/>
      <c r="AB57" s="39"/>
      <c r="AC57" s="39"/>
      <c r="AD57" s="39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</row>
    <row r="58" spans="2:108" ht="16.5" customHeight="1" x14ac:dyDescent="0.25">
      <c r="C58" s="2" t="s">
        <v>0</v>
      </c>
      <c r="D58" s="204" t="s">
        <v>1</v>
      </c>
      <c r="E58" s="204"/>
      <c r="F58" s="204"/>
      <c r="G58" s="6">
        <f>$G$2</f>
        <v>1</v>
      </c>
      <c r="H58" s="205" t="s">
        <v>2</v>
      </c>
      <c r="I58" s="205"/>
      <c r="J58" s="206">
        <v>43778</v>
      </c>
      <c r="K58" s="207"/>
      <c r="L58" s="207"/>
      <c r="M58" s="207"/>
      <c r="N58" s="2" t="s">
        <v>3</v>
      </c>
      <c r="O58" s="208" t="s">
        <v>67</v>
      </c>
      <c r="P58" s="208"/>
      <c r="Q58" s="208"/>
    </row>
    <row r="59" spans="2:108" ht="11.25" customHeight="1" x14ac:dyDescent="0.25"/>
    <row r="60" spans="2:108" ht="19.5" customHeight="1" x14ac:dyDescent="0.25">
      <c r="D60" s="209" t="str">
        <f>$D$4</f>
        <v>LUFTGEWEHR</v>
      </c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</row>
    <row r="61" spans="2:108" ht="19.5" customHeight="1" x14ac:dyDescent="0.25">
      <c r="D61" s="211" t="str">
        <f>$D$5</f>
        <v>SAISON 2019 / 20</v>
      </c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</row>
    <row r="62" spans="2:108" ht="19.5" customHeight="1" x14ac:dyDescent="0.25">
      <c r="D62" s="209" t="str">
        <f>$D$6</f>
        <v>Landesliga</v>
      </c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</row>
    <row r="63" spans="2:108" ht="6.75" customHeight="1" x14ac:dyDescent="0.25"/>
    <row r="64" spans="2:108" ht="16.5" customHeight="1" x14ac:dyDescent="0.25">
      <c r="D64" s="219" t="s">
        <v>1</v>
      </c>
      <c r="E64" s="220"/>
      <c r="F64" s="220"/>
      <c r="G64" s="220"/>
      <c r="H64" s="220"/>
      <c r="I64" s="6">
        <f>$G$2</f>
        <v>1</v>
      </c>
      <c r="J64" s="7"/>
      <c r="K64" s="221" t="s">
        <v>6</v>
      </c>
      <c r="L64" s="221"/>
      <c r="M64" s="221"/>
      <c r="N64" s="6">
        <v>3</v>
      </c>
      <c r="O64" s="8"/>
      <c r="P64" s="9"/>
    </row>
    <row r="65" spans="1:108" ht="8.25" customHeight="1" x14ac:dyDescent="0.25"/>
    <row r="66" spans="1:108" ht="16.5" customHeight="1" x14ac:dyDescent="0.25">
      <c r="B66" s="222" t="s">
        <v>45</v>
      </c>
      <c r="C66" s="223"/>
      <c r="D66" s="223"/>
      <c r="E66" s="223"/>
      <c r="F66" s="223"/>
      <c r="G66" s="224"/>
      <c r="H66" s="10">
        <f>IF(I75=0,0,IF(I75&gt;K75,3,IF(AND(I75=K75,I85=K85),1,I85)))</f>
        <v>0</v>
      </c>
      <c r="I66" s="225" t="s">
        <v>7</v>
      </c>
      <c r="J66" s="225"/>
      <c r="K66" s="225"/>
      <c r="L66" s="10">
        <f>IF(K75=0,0,IF(K75&gt;I75,3,IF(AND(K75=I75,K85=I85),1,K85)))</f>
        <v>3</v>
      </c>
      <c r="M66" s="222" t="s">
        <v>42</v>
      </c>
      <c r="N66" s="223"/>
      <c r="O66" s="223"/>
      <c r="P66" s="223"/>
      <c r="Q66" s="223"/>
      <c r="R66" s="224"/>
    </row>
    <row r="67" spans="1:108" ht="16.5" customHeight="1" thickBot="1" x14ac:dyDescent="0.3"/>
    <row r="68" spans="1:108" ht="16.5" customHeight="1" thickBot="1" x14ac:dyDescent="0.3">
      <c r="B68" s="11" t="s">
        <v>8</v>
      </c>
      <c r="C68" s="12"/>
      <c r="D68" s="13" t="s">
        <v>10</v>
      </c>
      <c r="E68" s="13" t="s">
        <v>11</v>
      </c>
      <c r="F68" s="13" t="s">
        <v>12</v>
      </c>
      <c r="G68" s="13" t="s">
        <v>13</v>
      </c>
      <c r="H68" s="12" t="s">
        <v>14</v>
      </c>
      <c r="I68" s="14"/>
      <c r="J68" s="14"/>
      <c r="K68" s="14"/>
      <c r="L68" s="15"/>
      <c r="M68" s="13" t="s">
        <v>13</v>
      </c>
      <c r="N68" s="13" t="s">
        <v>12</v>
      </c>
      <c r="O68" s="13" t="s">
        <v>11</v>
      </c>
      <c r="P68" s="13" t="s">
        <v>10</v>
      </c>
      <c r="Q68" s="15" t="s">
        <v>9</v>
      </c>
      <c r="R68" s="16" t="s">
        <v>8</v>
      </c>
    </row>
    <row r="69" spans="1:108" ht="30" customHeight="1" x14ac:dyDescent="0.25">
      <c r="B69" s="212">
        <v>2</v>
      </c>
      <c r="C69" s="214" t="s">
        <v>50</v>
      </c>
      <c r="D69" s="17">
        <v>95</v>
      </c>
      <c r="E69" s="75">
        <v>99.1</v>
      </c>
      <c r="F69" s="17">
        <v>99.2</v>
      </c>
      <c r="G69" s="17">
        <v>98.1</v>
      </c>
      <c r="H69" s="18">
        <f>IF(SUM(D69:G69)=0,0,SUM(D69:G69))</f>
        <v>391.4</v>
      </c>
      <c r="I69" s="19">
        <f>IF(SUM(D70:H70)=0,0,SUM(D70:H70))</f>
        <v>6</v>
      </c>
      <c r="J69" s="20" t="s">
        <v>15</v>
      </c>
      <c r="K69" s="21">
        <f>IF(SUM(M70:P70)=0,0,SUM(M70:P70))</f>
        <v>2</v>
      </c>
      <c r="L69" s="18">
        <f>IF(SUM(M69:P69)=0,0,SUM(M69:P69))</f>
        <v>383.29999999999995</v>
      </c>
      <c r="M69" s="75">
        <v>93.7</v>
      </c>
      <c r="N69" s="17">
        <v>95.3</v>
      </c>
      <c r="O69" s="75">
        <v>97.2</v>
      </c>
      <c r="P69" s="75">
        <v>97.1</v>
      </c>
      <c r="Q69" s="264" t="s">
        <v>51</v>
      </c>
      <c r="R69" s="212">
        <v>3</v>
      </c>
    </row>
    <row r="70" spans="1:108" ht="16.5" customHeight="1" x14ac:dyDescent="0.25">
      <c r="B70" s="213"/>
      <c r="C70" s="215"/>
      <c r="D70" s="22">
        <f>IF(D69=0,"",IF(D69&gt;P69,2,IF(D69=P69,1,0)))</f>
        <v>0</v>
      </c>
      <c r="E70" s="22">
        <f>IF(E69=0,"",IF(E69&gt;O69,2,IF(E69=O69,1,0)))</f>
        <v>2</v>
      </c>
      <c r="F70" s="22">
        <f>IF(F69=0,"",IF(F69&gt;N69,2,IF(F69=N69,1,0)))</f>
        <v>2</v>
      </c>
      <c r="G70" s="22">
        <f>IF(G69=0,"",IF(G69&gt;M69,2,IF(G69=M69,1,0)))</f>
        <v>2</v>
      </c>
      <c r="H70" s="23"/>
      <c r="I70" s="24"/>
      <c r="J70" s="25"/>
      <c r="K70" s="26"/>
      <c r="L70" s="23"/>
      <c r="M70" s="22">
        <f>IF(M69=0,"",IF(M69&gt;G69,2,IF(M69=G69,1,0)))</f>
        <v>0</v>
      </c>
      <c r="N70" s="22">
        <f>IF(N69=0,"",IF(N69&gt;F69,2,IF(N69=F69,1,0)))</f>
        <v>0</v>
      </c>
      <c r="O70" s="22">
        <f>IF(O69=0,"",IF(O69&gt;E69,2,IF(E69=O69,1,0)))</f>
        <v>0</v>
      </c>
      <c r="P70" s="22">
        <f>IF(P69=0,"",IF(P69&gt;D69,2,IF(P69=D69,1,0)))</f>
        <v>2</v>
      </c>
      <c r="Q70" s="265"/>
      <c r="R70" s="213"/>
    </row>
    <row r="71" spans="1:108" ht="30" customHeight="1" x14ac:dyDescent="0.25">
      <c r="B71" s="216">
        <v>4</v>
      </c>
      <c r="C71" s="217" t="s">
        <v>62</v>
      </c>
      <c r="D71" s="27">
        <v>90.4</v>
      </c>
      <c r="E71" s="27">
        <v>95.5</v>
      </c>
      <c r="F71" s="27">
        <v>92.5</v>
      </c>
      <c r="G71" s="27">
        <v>97.8</v>
      </c>
      <c r="H71" s="28">
        <f>IF(SUM(D71:G71)=0,0,SUM(D71:G71))</f>
        <v>376.2</v>
      </c>
      <c r="I71" s="29">
        <f>IF(SUM(D72:H72)=0,0,SUM(D72:H72))</f>
        <v>2</v>
      </c>
      <c r="J71" s="30" t="s">
        <v>15</v>
      </c>
      <c r="K71" s="31">
        <f>IF(SUM(M72:P72)=0,0,SUM(M72:P72))</f>
        <v>6</v>
      </c>
      <c r="L71" s="28">
        <f>IF(SUM(M71:P71)=0,0,SUM(M71:P71))</f>
        <v>383.5</v>
      </c>
      <c r="M71" s="76">
        <v>99.5</v>
      </c>
      <c r="N71" s="27">
        <v>98.9</v>
      </c>
      <c r="O71" s="27">
        <v>95.6</v>
      </c>
      <c r="P71" s="76">
        <v>89.5</v>
      </c>
      <c r="Q71" s="266" t="s">
        <v>52</v>
      </c>
      <c r="R71" s="216">
        <v>5</v>
      </c>
    </row>
    <row r="72" spans="1:108" ht="16.5" customHeight="1" x14ac:dyDescent="0.25">
      <c r="B72" s="213"/>
      <c r="C72" s="218"/>
      <c r="D72" s="32">
        <f>IF(D71=0,"",IF(D71&gt;P71,2,IF(D71=P71,1,0)))</f>
        <v>2</v>
      </c>
      <c r="E72" s="32">
        <f>IF(E71=0,"",IF(E71&gt;O71,2,IF(E71=O71,1,0)))</f>
        <v>0</v>
      </c>
      <c r="F72" s="32">
        <f>IF(F71=0,"",IF(F71&gt;N71,2,IF(F71=N71,1,0)))</f>
        <v>0</v>
      </c>
      <c r="G72" s="32">
        <f>IF(G71=0,"",IF(G71&gt;M71,2,IF(G71=M71,1,0)))</f>
        <v>0</v>
      </c>
      <c r="H72" s="23"/>
      <c r="I72" s="24"/>
      <c r="J72" s="25"/>
      <c r="K72" s="26"/>
      <c r="L72" s="23"/>
      <c r="M72" s="32">
        <f>IF(M71=0,"",IF(M71&gt;G71,2,IF(M71=G71,1,0)))</f>
        <v>2</v>
      </c>
      <c r="N72" s="32">
        <f>IF(N71=0,"",IF(N71&gt;F71,2,IF(N71=F71,1,0)))</f>
        <v>2</v>
      </c>
      <c r="O72" s="32">
        <f>IF(O71=0,"",IF(O71&gt;E71,2,IF(E71=O71,1,0)))</f>
        <v>2</v>
      </c>
      <c r="P72" s="32">
        <f>IF(P71=0,"",IF(P71&gt;D71,2,IF(P71=D71,1,0)))</f>
        <v>0</v>
      </c>
      <c r="Q72" s="267"/>
      <c r="R72" s="213"/>
    </row>
    <row r="73" spans="1:108" ht="30" customHeight="1" x14ac:dyDescent="0.25">
      <c r="B73" s="216">
        <f>B71+2</f>
        <v>6</v>
      </c>
      <c r="C73" s="217" t="s">
        <v>77</v>
      </c>
      <c r="D73" s="76">
        <v>91.6</v>
      </c>
      <c r="E73" s="27">
        <v>92.6</v>
      </c>
      <c r="F73" s="76">
        <v>88.8</v>
      </c>
      <c r="G73" s="27">
        <v>94.1</v>
      </c>
      <c r="H73" s="28">
        <f>IF(SUM(D73:G73)=0,0,SUM(D73:G73))</f>
        <v>367.1</v>
      </c>
      <c r="I73" s="29">
        <f>IF(SUM(D74:H74)=0,0,SUM(D74:H74))</f>
        <v>2</v>
      </c>
      <c r="J73" s="30" t="s">
        <v>15</v>
      </c>
      <c r="K73" s="31">
        <f>IF(SUM(M74:P74)=0,0,SUM(M74:P74))</f>
        <v>6</v>
      </c>
      <c r="L73" s="28">
        <f>IF(SUM(M73:P73)=0,0,SUM(M73:P73))</f>
        <v>370.1</v>
      </c>
      <c r="M73" s="27">
        <v>89</v>
      </c>
      <c r="N73" s="76">
        <v>90.7</v>
      </c>
      <c r="O73" s="76">
        <v>94</v>
      </c>
      <c r="P73" s="76">
        <v>96.4</v>
      </c>
      <c r="Q73" s="266" t="s">
        <v>78</v>
      </c>
      <c r="R73" s="216">
        <f>R71+2</f>
        <v>7</v>
      </c>
    </row>
    <row r="74" spans="1:108" ht="16.5" customHeight="1" x14ac:dyDescent="0.25">
      <c r="B74" s="213"/>
      <c r="C74" s="218"/>
      <c r="D74" s="32">
        <f>IF(D73=0,"",IF(D73&gt;P73,2,IF(D73=P73,1,0)))</f>
        <v>0</v>
      </c>
      <c r="E74" s="32">
        <f>IF(E73=0,"",IF(E73&gt;O73,2,IF(E73=O73,1,0)))</f>
        <v>0</v>
      </c>
      <c r="F74" s="32">
        <f>IF(F73=0,"",IF(F73&gt;N73,2,IF(F73=N73,1,0)))</f>
        <v>0</v>
      </c>
      <c r="G74" s="32">
        <f>IF(G73=0,"",IF(G73&gt;M73,2,IF(G73=M73,1,0)))</f>
        <v>2</v>
      </c>
      <c r="H74" s="23"/>
      <c r="I74" s="24"/>
      <c r="J74" s="25"/>
      <c r="K74" s="26"/>
      <c r="L74" s="23"/>
      <c r="M74" s="32">
        <f>IF(M73=0,"",IF(M73&gt;G73,2,IF(M73=G73,1,0)))</f>
        <v>0</v>
      </c>
      <c r="N74" s="32">
        <f>IF(N73=0,"",IF(N73&gt;F73,2,IF(N73=F73,1,0)))</f>
        <v>2</v>
      </c>
      <c r="O74" s="32">
        <f>IF(O73=0,"",IF(O73&gt;E73,2,IF(E73=O73,1,0)))</f>
        <v>2</v>
      </c>
      <c r="P74" s="32">
        <f>IF(P73=0,"",IF(P73&gt;D73,2,IF(P73=D73,1,0)))</f>
        <v>2</v>
      </c>
      <c r="Q74" s="267"/>
      <c r="R74" s="213"/>
    </row>
    <row r="75" spans="1:108" ht="16.5" customHeight="1" x14ac:dyDescent="0.25">
      <c r="B75" s="33"/>
      <c r="C75" s="233" t="str">
        <f>IF(AND(H75=0,L75=0),"",IF(OR(I75&gt;K75,K75&gt;I75),"kein Stechen erforderlich","Stechen"))</f>
        <v>kein Stechen erforderlich</v>
      </c>
      <c r="D75" s="234"/>
      <c r="E75" s="235"/>
      <c r="F75" s="236" t="s">
        <v>16</v>
      </c>
      <c r="G75" s="237"/>
      <c r="H75" s="34">
        <f>IF(SUM(H69:H74)=0,0,SUM(H69:H74))</f>
        <v>1134.6999999999998</v>
      </c>
      <c r="I75" s="35">
        <f>IF(SUM(I69:I74)=0,0,SUM(I69:I74))</f>
        <v>10</v>
      </c>
      <c r="J75" s="36" t="s">
        <v>15</v>
      </c>
      <c r="K75" s="37">
        <f>IF(SUM(K69:K74)=0,0,SUM(K69:K74))</f>
        <v>14</v>
      </c>
      <c r="L75" s="34">
        <f>IF(SUM(L69:L74)=0,0,SUM(L69:L74))</f>
        <v>1136.9000000000001</v>
      </c>
      <c r="M75" s="236" t="s">
        <v>16</v>
      </c>
      <c r="N75" s="237"/>
      <c r="O75" s="238" t="str">
        <f>C75</f>
        <v>kein Stechen erforderlich</v>
      </c>
      <c r="P75" s="239"/>
      <c r="Q75" s="240"/>
      <c r="R75" s="33"/>
      <c r="Y75" s="38"/>
      <c r="Z75" s="39"/>
      <c r="AA75" s="39"/>
      <c r="AB75" s="39"/>
      <c r="AC75" s="39"/>
      <c r="AE75" s="40"/>
      <c r="AF75" s="40"/>
      <c r="AG75" s="40"/>
      <c r="AH75" s="40"/>
      <c r="AI75" s="40"/>
      <c r="AK75" s="40"/>
      <c r="AL75" s="40"/>
      <c r="AM75" s="40"/>
      <c r="AN75" s="40"/>
      <c r="AO75" s="40"/>
      <c r="AQ75" s="40"/>
      <c r="AR75" s="40"/>
      <c r="AS75" s="40"/>
      <c r="AT75" s="40"/>
      <c r="AU75" s="40"/>
      <c r="AW75" s="40"/>
      <c r="AX75" s="40"/>
      <c r="AY75" s="40"/>
      <c r="AZ75" s="40"/>
      <c r="BA75" s="40"/>
      <c r="BC75" s="40"/>
      <c r="BD75" s="40"/>
      <c r="BE75" s="40"/>
      <c r="BF75" s="40"/>
      <c r="BG75" s="40"/>
      <c r="BI75" s="40"/>
      <c r="BJ75" s="40"/>
      <c r="BK75" s="40"/>
      <c r="BL75" s="40"/>
      <c r="BM75" s="40"/>
      <c r="BO75" s="40"/>
      <c r="BP75" s="40"/>
      <c r="BQ75" s="40"/>
      <c r="BR75" s="40"/>
      <c r="BS75" s="40"/>
      <c r="BU75" s="40"/>
      <c r="BV75" s="40"/>
      <c r="BW75" s="40"/>
      <c r="BX75" s="40"/>
      <c r="BY75" s="40"/>
      <c r="CA75" s="40"/>
      <c r="CB75" s="40"/>
      <c r="CC75" s="40"/>
      <c r="CD75" s="40"/>
      <c r="CE75" s="40"/>
      <c r="CG75" s="40"/>
      <c r="CH75" s="40"/>
      <c r="CI75" s="40"/>
      <c r="CJ75" s="40"/>
      <c r="CK75" s="40"/>
      <c r="CM75" s="40"/>
      <c r="CN75" s="40"/>
      <c r="CO75" s="40"/>
      <c r="CP75" s="40"/>
      <c r="CQ75" s="40"/>
      <c r="CS75" s="40"/>
      <c r="CT75" s="40"/>
      <c r="CU75" s="40"/>
      <c r="CV75" s="40"/>
      <c r="CW75" s="40"/>
      <c r="CY75" s="40"/>
      <c r="CZ75" s="40"/>
      <c r="DA75" s="40"/>
      <c r="DB75" s="40"/>
      <c r="DC75" s="40"/>
    </row>
    <row r="76" spans="1:108" ht="16.5" customHeight="1" thickBot="1" x14ac:dyDescent="0.3">
      <c r="B76" s="226"/>
      <c r="C76" s="226"/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26"/>
      <c r="Y76" s="38"/>
      <c r="Z76" s="39"/>
      <c r="AA76" s="39"/>
      <c r="AB76" s="39"/>
      <c r="AC76" s="39"/>
      <c r="AE76" s="40"/>
      <c r="AF76" s="40"/>
      <c r="AG76" s="40"/>
      <c r="AH76" s="40"/>
      <c r="AI76" s="40"/>
      <c r="AQ76" s="40"/>
      <c r="AR76" s="40"/>
      <c r="AS76" s="40"/>
      <c r="AT76" s="40"/>
      <c r="AU76" s="40"/>
      <c r="AW76" s="40"/>
      <c r="AX76" s="40"/>
      <c r="AY76" s="40"/>
      <c r="AZ76" s="40"/>
      <c r="BA76" s="40"/>
      <c r="BC76" s="40"/>
      <c r="BD76" s="40"/>
      <c r="BE76" s="40"/>
      <c r="BF76" s="40"/>
      <c r="BG76" s="40"/>
      <c r="BI76" s="40"/>
      <c r="BJ76" s="40"/>
      <c r="BK76" s="40"/>
      <c r="BL76" s="40"/>
      <c r="BM76" s="40"/>
      <c r="BO76" s="40"/>
      <c r="BP76" s="40"/>
      <c r="BQ76" s="40"/>
      <c r="BR76" s="40"/>
      <c r="BS76" s="40"/>
      <c r="BU76" s="40"/>
      <c r="BV76" s="40"/>
      <c r="BW76" s="40"/>
      <c r="BX76" s="40"/>
      <c r="BY76" s="40"/>
      <c r="CA76" s="40"/>
      <c r="CB76" s="40"/>
      <c r="CC76" s="40"/>
      <c r="CD76" s="40"/>
      <c r="CE76" s="40"/>
      <c r="CG76" s="40"/>
      <c r="CH76" s="40"/>
      <c r="CI76" s="40"/>
      <c r="CJ76" s="40"/>
      <c r="CK76" s="40"/>
      <c r="CM76" s="40"/>
      <c r="CN76" s="40"/>
      <c r="CO76" s="40"/>
      <c r="CP76" s="40"/>
      <c r="CQ76" s="40"/>
      <c r="CS76" s="40"/>
      <c r="CT76" s="40"/>
      <c r="CU76" s="40"/>
      <c r="CV76" s="40"/>
      <c r="CW76" s="40"/>
      <c r="CY76" s="40"/>
      <c r="CZ76" s="40"/>
      <c r="DA76" s="40"/>
      <c r="DB76" s="40"/>
      <c r="DC76" s="40"/>
    </row>
    <row r="77" spans="1:108" ht="16.5" customHeight="1" thickBot="1" x14ac:dyDescent="0.3">
      <c r="C77" s="227"/>
      <c r="D77" s="228"/>
      <c r="E77" s="228"/>
      <c r="F77" s="229" t="s">
        <v>17</v>
      </c>
      <c r="G77" s="230"/>
      <c r="H77" s="229" t="s">
        <v>18</v>
      </c>
      <c r="I77" s="231"/>
      <c r="J77" s="230"/>
      <c r="K77" s="229" t="s">
        <v>19</v>
      </c>
      <c r="L77" s="230"/>
      <c r="M77" s="229" t="s">
        <v>20</v>
      </c>
      <c r="N77" s="230"/>
      <c r="O77" s="228" t="str">
        <f>IF(O75="Stechen",M66,"")</f>
        <v/>
      </c>
      <c r="P77" s="228"/>
      <c r="Q77" s="232"/>
      <c r="Y77" s="38"/>
      <c r="Z77" s="39"/>
      <c r="AA77" s="39"/>
      <c r="AB77" s="39"/>
      <c r="AC77" s="39"/>
      <c r="AE77" s="40"/>
      <c r="AF77" s="40"/>
      <c r="AG77" s="40"/>
      <c r="AH77" s="40"/>
      <c r="AI77" s="40"/>
      <c r="AQ77" s="40"/>
      <c r="AR77" s="40"/>
      <c r="AS77" s="40"/>
      <c r="AT77" s="40"/>
      <c r="AU77" s="40"/>
      <c r="AW77" s="40"/>
      <c r="AX77" s="40"/>
      <c r="AY77" s="40"/>
      <c r="AZ77" s="40"/>
      <c r="BA77" s="40"/>
      <c r="BC77" s="40"/>
      <c r="BD77" s="40"/>
      <c r="BE77" s="40"/>
      <c r="BF77" s="40"/>
      <c r="BG77" s="40"/>
      <c r="BI77" s="40"/>
      <c r="BJ77" s="40"/>
      <c r="BK77" s="40"/>
      <c r="BL77" s="40"/>
      <c r="BM77" s="40"/>
      <c r="BO77" s="40"/>
      <c r="BP77" s="40"/>
      <c r="BQ77" s="40"/>
      <c r="BR77" s="40"/>
      <c r="BS77" s="40"/>
      <c r="BU77" s="40"/>
      <c r="BV77" s="40"/>
      <c r="BW77" s="40"/>
      <c r="BX77" s="40"/>
      <c r="BY77" s="40"/>
      <c r="CA77" s="40"/>
      <c r="CB77" s="40"/>
      <c r="CC77" s="40"/>
      <c r="CD77" s="40"/>
      <c r="CE77" s="40"/>
      <c r="CG77" s="40"/>
      <c r="CH77" s="40"/>
      <c r="CI77" s="40"/>
      <c r="CJ77" s="40"/>
      <c r="CK77" s="40"/>
      <c r="CM77" s="40"/>
      <c r="CN77" s="40"/>
      <c r="CO77" s="40"/>
      <c r="CP77" s="40"/>
      <c r="CQ77" s="40"/>
      <c r="CS77" s="40"/>
      <c r="CT77" s="40"/>
      <c r="CU77" s="40"/>
      <c r="CV77" s="40"/>
      <c r="CW77" s="40"/>
      <c r="CY77" s="40"/>
      <c r="CZ77" s="40"/>
      <c r="DA77" s="40"/>
      <c r="DB77" s="40"/>
      <c r="DC77" s="40"/>
    </row>
    <row r="78" spans="1:108" ht="16.5" customHeight="1" x14ac:dyDescent="0.25">
      <c r="B78" s="241" t="s">
        <v>14</v>
      </c>
      <c r="C78" s="241"/>
      <c r="D78" s="242" t="s">
        <v>21</v>
      </c>
      <c r="E78" s="242"/>
      <c r="F78" s="41">
        <v>1</v>
      </c>
      <c r="G78" s="42">
        <v>2</v>
      </c>
      <c r="H78" s="41">
        <v>3</v>
      </c>
      <c r="I78" s="243">
        <v>4</v>
      </c>
      <c r="J78" s="244"/>
      <c r="K78" s="41">
        <v>5</v>
      </c>
      <c r="L78" s="42">
        <v>6</v>
      </c>
      <c r="M78" s="41">
        <v>7</v>
      </c>
      <c r="N78" s="42">
        <v>8</v>
      </c>
      <c r="O78" s="242" t="s">
        <v>21</v>
      </c>
      <c r="P78" s="242"/>
      <c r="Q78" s="245" t="s">
        <v>14</v>
      </c>
      <c r="R78" s="245"/>
      <c r="Y78" s="38"/>
      <c r="Z78" s="39"/>
      <c r="AA78" s="39"/>
      <c r="AB78" s="39"/>
      <c r="AC78" s="39"/>
      <c r="AE78" s="40"/>
      <c r="AF78" s="40"/>
      <c r="AG78" s="40"/>
      <c r="AH78" s="40"/>
      <c r="AI78" s="40"/>
      <c r="AQ78" s="40"/>
      <c r="AR78" s="40"/>
      <c r="AS78" s="40"/>
      <c r="AT78" s="40"/>
      <c r="AU78" s="40"/>
      <c r="AW78" s="40"/>
      <c r="AX78" s="40"/>
      <c r="AY78" s="40"/>
      <c r="AZ78" s="40"/>
      <c r="BA78" s="40"/>
      <c r="BC78" s="40"/>
      <c r="BD78" s="40"/>
      <c r="BE78" s="40"/>
      <c r="BF78" s="40"/>
      <c r="BG78" s="40"/>
      <c r="BI78" s="40"/>
      <c r="BJ78" s="40"/>
      <c r="BK78" s="40"/>
      <c r="BL78" s="40"/>
      <c r="BM78" s="40"/>
      <c r="BO78" s="40"/>
      <c r="BP78" s="40"/>
      <c r="BQ78" s="40"/>
      <c r="BR78" s="40"/>
      <c r="BS78" s="40"/>
      <c r="BU78" s="40"/>
      <c r="BV78" s="40"/>
      <c r="BW78" s="40"/>
      <c r="BX78" s="40"/>
      <c r="BY78" s="40"/>
      <c r="CA78" s="40"/>
      <c r="CB78" s="40"/>
      <c r="CC78" s="40"/>
      <c r="CD78" s="40"/>
      <c r="CE78" s="40"/>
      <c r="CG78" s="40"/>
      <c r="CH78" s="40"/>
      <c r="CI78" s="40"/>
      <c r="CJ78" s="40"/>
      <c r="CK78" s="40"/>
      <c r="CM78" s="40"/>
      <c r="CN78" s="40"/>
      <c r="CO78" s="40"/>
      <c r="CP78" s="40"/>
      <c r="CQ78" s="40"/>
      <c r="CS78" s="40"/>
      <c r="CT78" s="40"/>
      <c r="CU78" s="40"/>
      <c r="CV78" s="40"/>
      <c r="CW78" s="40"/>
      <c r="CY78" s="40"/>
      <c r="CZ78" s="40"/>
      <c r="DA78" s="40"/>
      <c r="DB78" s="40"/>
      <c r="DC78" s="40"/>
    </row>
    <row r="79" spans="1:108" ht="16.5" customHeight="1" x14ac:dyDescent="0.25">
      <c r="A79" s="1">
        <f>IF(B79&gt;R79,1,0)</f>
        <v>0</v>
      </c>
      <c r="B79" s="246">
        <f>IF(SUM(F80,H80,K80,M80)=0,0,SUM(F80,H80,K80,M80))</f>
        <v>0</v>
      </c>
      <c r="C79" s="248" t="s">
        <v>22</v>
      </c>
      <c r="D79" s="226" t="s">
        <v>23</v>
      </c>
      <c r="E79" s="226"/>
      <c r="F79" s="43"/>
      <c r="G79" s="44"/>
      <c r="H79" s="43"/>
      <c r="I79" s="250"/>
      <c r="J79" s="251"/>
      <c r="K79" s="43"/>
      <c r="L79" s="44"/>
      <c r="M79" s="43"/>
      <c r="N79" s="44"/>
      <c r="O79" s="252" t="s">
        <v>23</v>
      </c>
      <c r="P79" s="226"/>
      <c r="Q79" s="253" t="s">
        <v>22</v>
      </c>
      <c r="R79" s="246">
        <f>IF(SUM(N80,L80,I80,G80)=0,0,SUM(N80,L80,I80,G80))</f>
        <v>0</v>
      </c>
      <c r="Y79" s="38"/>
      <c r="Z79" s="39"/>
      <c r="AA79" s="39"/>
      <c r="AB79" s="39"/>
      <c r="AC79" s="39"/>
      <c r="AD79" s="39"/>
      <c r="AE79" s="40"/>
      <c r="AF79" s="40"/>
      <c r="AG79" s="40"/>
      <c r="AH79" s="40"/>
      <c r="AI79" s="40"/>
      <c r="AJ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</row>
    <row r="80" spans="1:108" ht="16.5" customHeight="1" x14ac:dyDescent="0.25">
      <c r="B80" s="247"/>
      <c r="C80" s="249"/>
      <c r="D80" s="226" t="s">
        <v>14</v>
      </c>
      <c r="E80" s="255"/>
      <c r="F80" s="45" t="str">
        <f>IF(F79="","",IF(F79&gt;G79,2,IF(F79=G79,1,0)))</f>
        <v/>
      </c>
      <c r="G80" s="46" t="str">
        <f>IF(G79="","",IF(G79&gt;F79,2,IF(G79=F79,1,0)))</f>
        <v/>
      </c>
      <c r="H80" s="45" t="str">
        <f>IF(H79="","",IF(H79&gt;I79,2,IF(H79=I79,1,0)))</f>
        <v/>
      </c>
      <c r="I80" s="256" t="str">
        <f>IF(I79="","",IF(I79&gt;H79,2,IF(I79=H79,1,0)))</f>
        <v/>
      </c>
      <c r="J80" s="257" t="str">
        <f>IF(J79="","",IF(J79&gt;I79,2,IF(J79=I79,1,"")))</f>
        <v/>
      </c>
      <c r="K80" s="45" t="str">
        <f>IF(K79="","",IF(K79&gt;L79,2,IF(K79=L79,1,0)))</f>
        <v/>
      </c>
      <c r="L80" s="46" t="str">
        <f>IF(L79="","",IF(L79&gt;K79,2,IF(L79=K79,1,0)))</f>
        <v/>
      </c>
      <c r="M80" s="45" t="str">
        <f>IF(M79="","",IF(M79&gt;N79,2,IF(M79=N79,1,0)))</f>
        <v/>
      </c>
      <c r="N80" s="46" t="str">
        <f>IF(N79="","",IF(N79&gt;M79,2,IF(N79=M79,1,0)))</f>
        <v/>
      </c>
      <c r="O80" s="252" t="s">
        <v>14</v>
      </c>
      <c r="P80" s="226"/>
      <c r="Q80" s="254"/>
      <c r="R80" s="247"/>
      <c r="Y80" s="38"/>
      <c r="Z80" s="39"/>
      <c r="AA80" s="39"/>
      <c r="AB80" s="39"/>
      <c r="AC80" s="39"/>
      <c r="AD80" s="39"/>
      <c r="AE80" s="40"/>
      <c r="AF80" s="40"/>
      <c r="AG80" s="40"/>
      <c r="AH80" s="40"/>
      <c r="AI80" s="40"/>
      <c r="AJ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</row>
    <row r="81" spans="1:108" ht="16.5" customHeight="1" x14ac:dyDescent="0.25">
      <c r="A81" s="1">
        <f>IF(B81&gt;R81,1,0)</f>
        <v>0</v>
      </c>
      <c r="B81" s="246">
        <f>IF(SUM(F82,H82,K82,M82)=0,0,SUM(F82,H82,K82,M82))</f>
        <v>0</v>
      </c>
      <c r="C81" s="248" t="s">
        <v>24</v>
      </c>
      <c r="D81" s="226" t="s">
        <v>23</v>
      </c>
      <c r="E81" s="226"/>
      <c r="F81" s="43"/>
      <c r="G81" s="44"/>
      <c r="H81" s="43"/>
      <c r="I81" s="250"/>
      <c r="J81" s="251"/>
      <c r="K81" s="43"/>
      <c r="L81" s="44"/>
      <c r="M81" s="43"/>
      <c r="N81" s="44"/>
      <c r="O81" s="252" t="s">
        <v>23</v>
      </c>
      <c r="P81" s="226"/>
      <c r="Q81" s="253" t="s">
        <v>24</v>
      </c>
      <c r="R81" s="246">
        <f>IF(SUM(N82,L82,I82,G82)=0,0,SUM(N82,L82,I82,G82))</f>
        <v>0</v>
      </c>
      <c r="Y81" s="38"/>
      <c r="Z81" s="39"/>
      <c r="AA81" s="39"/>
      <c r="AB81" s="39"/>
      <c r="AC81" s="39"/>
      <c r="AD81" s="39"/>
      <c r="AE81" s="40"/>
      <c r="AF81" s="40"/>
      <c r="AG81" s="40"/>
      <c r="AH81" s="40"/>
      <c r="AI81" s="40"/>
      <c r="AJ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</row>
    <row r="82" spans="1:108" ht="16.5" customHeight="1" x14ac:dyDescent="0.25">
      <c r="B82" s="247"/>
      <c r="C82" s="249"/>
      <c r="D82" s="226" t="s">
        <v>14</v>
      </c>
      <c r="E82" s="255"/>
      <c r="F82" s="47" t="str">
        <f>IF(F81="","",IF(F81&gt;G81,2,IF(F81=G81,1,0)))</f>
        <v/>
      </c>
      <c r="G82" s="48" t="str">
        <f>IF(G81="","",IF(G81&gt;F81,2,IF(G81=F81,1,0)))</f>
        <v/>
      </c>
      <c r="H82" s="47" t="str">
        <f>IF(H81="","",IF(H81&gt;I81,2,IF(H81=I81,1,0)))</f>
        <v/>
      </c>
      <c r="I82" s="258" t="str">
        <f>IF(I81="","",IF(I81&gt;H81,2,IF(I81=H81,1,0)))</f>
        <v/>
      </c>
      <c r="J82" s="259" t="str">
        <f>IF(J81="","",IF(J81&gt;I81,2,IF(J81=I81,1,"")))</f>
        <v/>
      </c>
      <c r="K82" s="47" t="str">
        <f>IF(K81="","",IF(K81&gt;L81,2,IF(K81=L81,1,0)))</f>
        <v/>
      </c>
      <c r="L82" s="48" t="str">
        <f>IF(L81="","",IF(L81&gt;K81,2,IF(L81=K81,1,0)))</f>
        <v/>
      </c>
      <c r="M82" s="47" t="str">
        <f>IF(M81="","",IF(M81&gt;N81,2,IF(M81=N81,1,0)))</f>
        <v/>
      </c>
      <c r="N82" s="48" t="str">
        <f>IF(N81="","",IF(N81&gt;M81,2,IF(N81=M81,1,0)))</f>
        <v/>
      </c>
      <c r="O82" s="252" t="s">
        <v>14</v>
      </c>
      <c r="P82" s="226"/>
      <c r="Q82" s="254"/>
      <c r="R82" s="247"/>
      <c r="Y82" s="38"/>
      <c r="Z82" s="39"/>
      <c r="AA82" s="39"/>
      <c r="AB82" s="39"/>
      <c r="AC82" s="39"/>
      <c r="AD82" s="39"/>
      <c r="AE82" s="40"/>
      <c r="AF82" s="40"/>
      <c r="AG82" s="40"/>
      <c r="AH82" s="40"/>
      <c r="AI82" s="40"/>
      <c r="AJ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</row>
    <row r="83" spans="1:108" ht="16.5" customHeight="1" x14ac:dyDescent="0.25">
      <c r="A83" s="1">
        <f>IF(B83&gt;R83,1,0)</f>
        <v>0</v>
      </c>
      <c r="B83" s="246">
        <f>IF(SUM(F84,H84,K84,M84)=0,0,SUM(F84,H84,K84,M84))</f>
        <v>0</v>
      </c>
      <c r="C83" s="248" t="s">
        <v>25</v>
      </c>
      <c r="D83" s="226" t="s">
        <v>23</v>
      </c>
      <c r="E83" s="226"/>
      <c r="F83" s="49"/>
      <c r="G83" s="50"/>
      <c r="H83" s="49"/>
      <c r="I83" s="260"/>
      <c r="J83" s="261"/>
      <c r="K83" s="49"/>
      <c r="L83" s="50"/>
      <c r="M83" s="49"/>
      <c r="N83" s="50"/>
      <c r="O83" s="252" t="s">
        <v>23</v>
      </c>
      <c r="P83" s="226"/>
      <c r="Q83" s="253" t="s">
        <v>25</v>
      </c>
      <c r="R83" s="246">
        <f>IF(SUM(N84,L84,I84,G84)=0,0,SUM(N84,L84,I84,G84))</f>
        <v>0</v>
      </c>
      <c r="Y83" s="38"/>
      <c r="Z83" s="39"/>
      <c r="AA83" s="39"/>
      <c r="AB83" s="39"/>
      <c r="AC83" s="39"/>
      <c r="AD83" s="39"/>
      <c r="AE83" s="40"/>
      <c r="AF83" s="40"/>
      <c r="AG83" s="40"/>
      <c r="AH83" s="40"/>
      <c r="AI83" s="40"/>
      <c r="AJ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</row>
    <row r="84" spans="1:108" ht="16.5" customHeight="1" thickBot="1" x14ac:dyDescent="0.3">
      <c r="B84" s="247"/>
      <c r="C84" s="249"/>
      <c r="D84" s="226" t="s">
        <v>14</v>
      </c>
      <c r="E84" s="226"/>
      <c r="F84" s="51" t="str">
        <f>IF(F83="","",IF(F83&gt;G83,2,IF(F83=G83,1,0)))</f>
        <v/>
      </c>
      <c r="G84" s="52" t="str">
        <f>IF(G83="","",IF(G83&gt;F83,2,IF(G83=F83,1,0)))</f>
        <v/>
      </c>
      <c r="H84" s="51" t="str">
        <f>IF(H83="","",IF(H83&gt;I83,2,IF(H83=I83,1,0)))</f>
        <v/>
      </c>
      <c r="I84" s="262" t="str">
        <f>IF(I83="","",IF(I83&gt;H83,2,IF(I83=H83,1,0)))</f>
        <v/>
      </c>
      <c r="J84" s="263" t="str">
        <f>IF(J83="","",IF(J83&gt;I83,2,IF(J83=I83,1,"")))</f>
        <v/>
      </c>
      <c r="K84" s="51" t="str">
        <f>IF(K83="","",IF(K83&gt;L83,2,IF(K83=L83,1,0)))</f>
        <v/>
      </c>
      <c r="L84" s="52" t="str">
        <f>IF(L83="","",IF(L83&gt;K83,2,IF(L83=K83,1,0)))</f>
        <v/>
      </c>
      <c r="M84" s="51" t="str">
        <f>IF(M83="","",IF(M83&gt;N83,2,IF(M83=N83,1,0)))</f>
        <v/>
      </c>
      <c r="N84" s="52" t="str">
        <f>IF(N83="","",IF(N83&gt;M83,2,IF(N83=M83,1,0)))</f>
        <v/>
      </c>
      <c r="O84" s="226" t="s">
        <v>14</v>
      </c>
      <c r="P84" s="226"/>
      <c r="Q84" s="254"/>
      <c r="R84" s="247"/>
      <c r="Y84" s="38"/>
      <c r="Z84" s="39"/>
      <c r="AA84" s="39"/>
      <c r="AB84" s="39"/>
      <c r="AC84" s="39"/>
      <c r="AD84" s="39"/>
      <c r="AE84" s="40"/>
      <c r="AF84" s="40"/>
      <c r="AG84" s="40"/>
      <c r="AH84" s="40"/>
      <c r="AI84" s="40"/>
      <c r="AJ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</row>
    <row r="85" spans="1:108" ht="23.25" customHeight="1" x14ac:dyDescent="0.25">
      <c r="A85" s="1">
        <f>SUM(A79:A84)</f>
        <v>0</v>
      </c>
      <c r="B85" s="53"/>
      <c r="D85" s="54"/>
      <c r="E85" s="55">
        <f>IF(I75=K75,1,0)</f>
        <v>0</v>
      </c>
      <c r="F85" s="56">
        <f>IF(B79&gt;R79,1,0)</f>
        <v>0</v>
      </c>
      <c r="G85" s="56">
        <f>IF(B81&gt;R81,1,0)</f>
        <v>0</v>
      </c>
      <c r="H85" s="56">
        <f>IF(B83&gt;R83,1,0)</f>
        <v>0</v>
      </c>
      <c r="I85" s="56">
        <f>SUM(E85:H85)</f>
        <v>0</v>
      </c>
      <c r="J85" s="57"/>
      <c r="K85" s="56">
        <f>SUM(L85:O85)</f>
        <v>0</v>
      </c>
      <c r="L85" s="56">
        <f>IF(R83&gt;B83,1,0)</f>
        <v>0</v>
      </c>
      <c r="M85" s="56">
        <f>IF(R81&gt;B81,1,0)</f>
        <v>0</v>
      </c>
      <c r="N85" s="56">
        <f>IF(R79&gt;B79,1,0)</f>
        <v>0</v>
      </c>
      <c r="O85" s="58">
        <f>IF(K75=I75,1,0)</f>
        <v>0</v>
      </c>
      <c r="P85" s="59"/>
      <c r="R85" s="53"/>
      <c r="Y85" s="38"/>
      <c r="Z85" s="39"/>
      <c r="AA85" s="39"/>
      <c r="AB85" s="39"/>
      <c r="AC85" s="39"/>
      <c r="AD85" s="39"/>
      <c r="AE85" s="40"/>
      <c r="AF85" s="40"/>
      <c r="AG85" s="40"/>
      <c r="AH85" s="40"/>
      <c r="AI85" s="40"/>
      <c r="AJ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</row>
    <row r="86" spans="1:108" ht="16.5" customHeight="1" x14ac:dyDescent="0.25">
      <c r="C86" s="2" t="s">
        <v>0</v>
      </c>
      <c r="D86" s="204" t="s">
        <v>1</v>
      </c>
      <c r="E86" s="204"/>
      <c r="F86" s="204"/>
      <c r="G86" s="6">
        <f>$G$2</f>
        <v>1</v>
      </c>
      <c r="H86" s="205" t="s">
        <v>2</v>
      </c>
      <c r="I86" s="205"/>
      <c r="J86" s="206">
        <v>43778</v>
      </c>
      <c r="K86" s="207"/>
      <c r="L86" s="207"/>
      <c r="M86" s="207"/>
      <c r="N86" s="2" t="s">
        <v>3</v>
      </c>
      <c r="O86" s="208" t="s">
        <v>67</v>
      </c>
      <c r="P86" s="208"/>
      <c r="Q86" s="208"/>
    </row>
    <row r="87" spans="1:108" ht="11.25" customHeight="1" x14ac:dyDescent="0.25"/>
    <row r="88" spans="1:108" ht="19.5" customHeight="1" x14ac:dyDescent="0.25">
      <c r="D88" s="209" t="str">
        <f>$D$4</f>
        <v>LUFTGEWEHR</v>
      </c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0"/>
    </row>
    <row r="89" spans="1:108" ht="19.5" customHeight="1" x14ac:dyDescent="0.25">
      <c r="D89" s="211" t="str">
        <f>$D$5</f>
        <v>SAISON 2019 / 20</v>
      </c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1"/>
    </row>
    <row r="90" spans="1:108" ht="19.5" customHeight="1" x14ac:dyDescent="0.25">
      <c r="D90" s="209" t="str">
        <f>$D$6</f>
        <v>Landesliga</v>
      </c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</row>
    <row r="91" spans="1:108" ht="11.25" customHeight="1" x14ac:dyDescent="0.25"/>
    <row r="92" spans="1:108" ht="16.5" customHeight="1" x14ac:dyDescent="0.25">
      <c r="D92" s="219" t="s">
        <v>1</v>
      </c>
      <c r="E92" s="220"/>
      <c r="F92" s="220"/>
      <c r="G92" s="220"/>
      <c r="H92" s="220"/>
      <c r="I92" s="6">
        <f>$G$2</f>
        <v>1</v>
      </c>
      <c r="J92" s="7"/>
      <c r="K92" s="221" t="s">
        <v>6</v>
      </c>
      <c r="L92" s="221"/>
      <c r="M92" s="221"/>
      <c r="N92" s="6">
        <f>N64+1</f>
        <v>4</v>
      </c>
      <c r="O92" s="8"/>
      <c r="P92" s="9"/>
    </row>
    <row r="93" spans="1:108" ht="8.25" customHeight="1" x14ac:dyDescent="0.25"/>
    <row r="94" spans="1:108" ht="16.5" customHeight="1" x14ac:dyDescent="0.25">
      <c r="B94" s="222" t="s">
        <v>46</v>
      </c>
      <c r="C94" s="223"/>
      <c r="D94" s="223"/>
      <c r="E94" s="223"/>
      <c r="F94" s="223"/>
      <c r="G94" s="224"/>
      <c r="H94" s="10">
        <f>IF(I103=0,0,IF(I103&gt;K103,3,IF(AND(I103=K103,I113=K113),1,I113)))</f>
        <v>3</v>
      </c>
      <c r="I94" s="225" t="s">
        <v>7</v>
      </c>
      <c r="J94" s="225"/>
      <c r="K94" s="225"/>
      <c r="L94" s="10">
        <f>IF(K103=0,0,IF(K103&gt;I103,3,IF(AND(K103=I103,K113=I113),1,K113)))</f>
        <v>0</v>
      </c>
      <c r="M94" s="222" t="s">
        <v>47</v>
      </c>
      <c r="N94" s="223"/>
      <c r="O94" s="223"/>
      <c r="P94" s="223"/>
      <c r="Q94" s="223"/>
      <c r="R94" s="224"/>
    </row>
    <row r="95" spans="1:108" ht="16.5" customHeight="1" thickBot="1" x14ac:dyDescent="0.3"/>
    <row r="96" spans="1:108" ht="16.5" customHeight="1" thickBot="1" x14ac:dyDescent="0.3">
      <c r="B96" s="11" t="s">
        <v>8</v>
      </c>
      <c r="C96" s="12" t="s">
        <v>9</v>
      </c>
      <c r="D96" s="13" t="s">
        <v>10</v>
      </c>
      <c r="E96" s="13" t="s">
        <v>11</v>
      </c>
      <c r="F96" s="13" t="s">
        <v>12</v>
      </c>
      <c r="G96" s="13" t="s">
        <v>13</v>
      </c>
      <c r="H96" s="12" t="s">
        <v>14</v>
      </c>
      <c r="I96" s="14"/>
      <c r="J96" s="14"/>
      <c r="K96" s="14"/>
      <c r="L96" s="15"/>
      <c r="M96" s="13" t="s">
        <v>13</v>
      </c>
      <c r="N96" s="13" t="s">
        <v>12</v>
      </c>
      <c r="O96" s="13" t="s">
        <v>11</v>
      </c>
      <c r="P96" s="13" t="s">
        <v>10</v>
      </c>
      <c r="Q96" s="15" t="s">
        <v>9</v>
      </c>
      <c r="R96" s="16" t="s">
        <v>8</v>
      </c>
    </row>
    <row r="97" spans="2:108" ht="30" customHeight="1" x14ac:dyDescent="0.25">
      <c r="B97" s="212">
        <v>1</v>
      </c>
      <c r="C97" s="214" t="s">
        <v>58</v>
      </c>
      <c r="D97" s="17">
        <v>97.4</v>
      </c>
      <c r="E97" s="17">
        <v>101.2</v>
      </c>
      <c r="F97" s="75">
        <v>100.7</v>
      </c>
      <c r="G97" s="75">
        <v>102</v>
      </c>
      <c r="H97" s="18">
        <f>IF(SUM(D97:G97)=0,0,SUM(D97:G97))</f>
        <v>401.3</v>
      </c>
      <c r="I97" s="19">
        <f>IF(SUM(D98:H98)=0,0,SUM(D98:H98))</f>
        <v>4</v>
      </c>
      <c r="J97" s="20" t="s">
        <v>15</v>
      </c>
      <c r="K97" s="21">
        <f>IF(SUM(M98:P98)=0,0,SUM(M98:P98))</f>
        <v>2</v>
      </c>
      <c r="L97" s="18">
        <f>IF(SUM(M97:P97)=0,0,SUM(M97:P97))</f>
        <v>398.1</v>
      </c>
      <c r="M97" s="17">
        <v>99.4</v>
      </c>
      <c r="N97" s="17">
        <v>99.4</v>
      </c>
      <c r="O97" s="17">
        <v>101.7</v>
      </c>
      <c r="P97" s="17">
        <v>97.6</v>
      </c>
      <c r="Q97" s="264" t="s">
        <v>53</v>
      </c>
      <c r="R97" s="212">
        <v>2</v>
      </c>
    </row>
    <row r="98" spans="2:108" ht="16.5" customHeight="1" x14ac:dyDescent="0.25">
      <c r="B98" s="213"/>
      <c r="C98" s="215"/>
      <c r="D98" s="22">
        <f>IF(D97=0,"",IF(D97&gt;P97,2,IF(D97=P97,1,0)))</f>
        <v>0</v>
      </c>
      <c r="E98" s="22">
        <f>IF(E97=0,"",IF(E97&gt;O97,2,IF(E97=O97,1,0)))</f>
        <v>0</v>
      </c>
      <c r="F98" s="22">
        <f>IF(F97=0,"",IF(F97&gt;N97,2,IF(F97=N97,1,0)))</f>
        <v>2</v>
      </c>
      <c r="G98" s="22">
        <f>IF(G97=0,"",IF(G97&gt;M97,2,IF(G97=M97,1,0)))</f>
        <v>2</v>
      </c>
      <c r="H98" s="23"/>
      <c r="I98" s="24"/>
      <c r="J98" s="25"/>
      <c r="K98" s="26"/>
      <c r="L98" s="23"/>
      <c r="M98" s="22">
        <f>IF(M97=0,"",IF(M97&gt;G97,2,IF(M97=G97,1,0)))</f>
        <v>0</v>
      </c>
      <c r="N98" s="22">
        <f>IF(N97=0,"",IF(N97&gt;F97,2,IF(N97=F97,1,0)))</f>
        <v>0</v>
      </c>
      <c r="O98" s="22">
        <v>1</v>
      </c>
      <c r="P98" s="22">
        <v>1</v>
      </c>
      <c r="Q98" s="265"/>
      <c r="R98" s="213"/>
    </row>
    <row r="99" spans="2:108" ht="30" customHeight="1" x14ac:dyDescent="0.25">
      <c r="B99" s="216">
        <f>B97+2</f>
        <v>3</v>
      </c>
      <c r="C99" s="217" t="s">
        <v>63</v>
      </c>
      <c r="D99" s="76">
        <v>102.3</v>
      </c>
      <c r="E99" s="27">
        <v>99.1</v>
      </c>
      <c r="F99" s="27">
        <v>101.1</v>
      </c>
      <c r="G99" s="27">
        <v>101.1</v>
      </c>
      <c r="H99" s="28">
        <f>IF(SUM(D99:G99)=0,0,SUM(D99:G99))</f>
        <v>403.6</v>
      </c>
      <c r="I99" s="29">
        <f>IF(SUM(D100:H100)=0,0,SUM(D100:H100))</f>
        <v>6</v>
      </c>
      <c r="J99" s="30" t="s">
        <v>15</v>
      </c>
      <c r="K99" s="31">
        <f>IF(SUM(M100:P100)=0,0,SUM(M100:P100))</f>
        <v>1</v>
      </c>
      <c r="L99" s="28">
        <f>IF(SUM(M99:P99)=0,0,SUM(M99:P99))</f>
        <v>390.3</v>
      </c>
      <c r="M99" s="27">
        <v>99</v>
      </c>
      <c r="N99" s="27">
        <v>97</v>
      </c>
      <c r="O99" s="27">
        <v>99.8</v>
      </c>
      <c r="P99" s="76">
        <v>94.5</v>
      </c>
      <c r="Q99" s="266" t="s">
        <v>55</v>
      </c>
      <c r="R99" s="216">
        <f>R97+2</f>
        <v>4</v>
      </c>
    </row>
    <row r="100" spans="2:108" ht="16.5" customHeight="1" x14ac:dyDescent="0.25">
      <c r="B100" s="213"/>
      <c r="C100" s="218"/>
      <c r="D100" s="32">
        <f>IF(D99=0,"",IF(D99&gt;P99,2,IF(D99=P99,1,0)))</f>
        <v>2</v>
      </c>
      <c r="E100" s="32">
        <f>IF(E99=0,"",IF(E99&gt;O99,2,IF(E99=O99,1,0)))</f>
        <v>0</v>
      </c>
      <c r="F100" s="32">
        <f>IF(F99=0,"",IF(F99&gt;N99,2,IF(F99=N99,1,0)))</f>
        <v>2</v>
      </c>
      <c r="G100" s="32">
        <f>IF(G99=0,"",IF(G99&gt;M99,2,IF(G99=M99,1,0)))</f>
        <v>2</v>
      </c>
      <c r="H100" s="23"/>
      <c r="I100" s="24"/>
      <c r="J100" s="25"/>
      <c r="K100" s="26"/>
      <c r="L100" s="23"/>
      <c r="M100" s="32">
        <f>IF(M99=0,"",IF(M99&gt;G99,2,IF(M99=G99,1,0)))</f>
        <v>0</v>
      </c>
      <c r="N100" s="32">
        <f>IF(N99=0,"",IF(N99&gt;F99,2,IF(N99=F99,1,0)))</f>
        <v>0</v>
      </c>
      <c r="O100" s="32">
        <v>1</v>
      </c>
      <c r="P100" s="32">
        <f>IF(P99=0,"",IF(P99&gt;D99,2,IF(P99=D99,1,0)))</f>
        <v>0</v>
      </c>
      <c r="Q100" s="267"/>
      <c r="R100" s="213"/>
    </row>
    <row r="101" spans="2:108" ht="30" customHeight="1" x14ac:dyDescent="0.25">
      <c r="B101" s="216">
        <f>B99+2</f>
        <v>5</v>
      </c>
      <c r="C101" s="217" t="s">
        <v>57</v>
      </c>
      <c r="D101" s="76">
        <v>97.8</v>
      </c>
      <c r="E101" s="76">
        <v>100.8</v>
      </c>
      <c r="F101" s="76">
        <v>99.5</v>
      </c>
      <c r="G101" s="76">
        <v>99.6</v>
      </c>
      <c r="H101" s="28">
        <f>IF(SUM(D101:G101)=0,0,SUM(D101:G101))</f>
        <v>397.70000000000005</v>
      </c>
      <c r="I101" s="29">
        <f>IF(SUM(D102:H102)=0,0,SUM(D102:H102))</f>
        <v>8</v>
      </c>
      <c r="J101" s="30" t="s">
        <v>15</v>
      </c>
      <c r="K101" s="31">
        <f>IF(SUM(M102:P102)=0,0,SUM(M102:P102))</f>
        <v>0</v>
      </c>
      <c r="L101" s="28">
        <f>IF(SUM(M101:P101)=0,0,SUM(M101:P101))</f>
        <v>0</v>
      </c>
      <c r="M101" s="27"/>
      <c r="N101" s="76"/>
      <c r="O101" s="27"/>
      <c r="P101" s="27"/>
      <c r="Q101" s="266" t="s">
        <v>66</v>
      </c>
      <c r="R101" s="216">
        <f>R99+2</f>
        <v>6</v>
      </c>
    </row>
    <row r="102" spans="2:108" ht="16.5" customHeight="1" x14ac:dyDescent="0.25">
      <c r="B102" s="213"/>
      <c r="C102" s="218"/>
      <c r="D102" s="32">
        <f>IF(D101=0,"",IF(D101&gt;P101,2,IF(D101=P101,1,0)))</f>
        <v>2</v>
      </c>
      <c r="E102" s="32">
        <f>IF(E101=0,"",IF(E101&gt;O101,2,IF(E101=O101,1,0)))</f>
        <v>2</v>
      </c>
      <c r="F102" s="32">
        <f>IF(F101=0,"",IF(F101&gt;N101,2,IF(F101=N101,1,0)))</f>
        <v>2</v>
      </c>
      <c r="G102" s="32">
        <f>IF(G101=0,"",IF(G101&gt;M101,2,IF(G101=M101,1,0)))</f>
        <v>2</v>
      </c>
      <c r="H102" s="23"/>
      <c r="I102" s="24"/>
      <c r="J102" s="25"/>
      <c r="K102" s="26"/>
      <c r="L102" s="23"/>
      <c r="M102" s="32" t="str">
        <f>IF(M101=0,"",IF(M101&gt;G101,2,IF(M101=G101,1,0)))</f>
        <v/>
      </c>
      <c r="N102" s="32" t="str">
        <f>IF(N101=0,"",IF(N101&gt;F101,2,IF(N101=F101,1,0)))</f>
        <v/>
      </c>
      <c r="O102" s="32" t="str">
        <f>IF(O101=0,"",IF(O101&gt;E101,2,IF(E101=O101,1,0)))</f>
        <v/>
      </c>
      <c r="P102" s="32" t="str">
        <f>IF(P101=0,"",IF(P101&gt;D101,2,IF(P101=D101,1,0)))</f>
        <v/>
      </c>
      <c r="Q102" s="267"/>
      <c r="R102" s="213"/>
    </row>
    <row r="103" spans="2:108" ht="16.5" customHeight="1" x14ac:dyDescent="0.25">
      <c r="B103" s="33"/>
      <c r="C103" s="233" t="str">
        <f>IF(AND(H103=0,L103=0),"",IF(OR(I103&gt;K103,K103&gt;I103),"kein Stechen erforderlich","Stechen"))</f>
        <v>kein Stechen erforderlich</v>
      </c>
      <c r="D103" s="234"/>
      <c r="E103" s="235"/>
      <c r="F103" s="236" t="s">
        <v>16</v>
      </c>
      <c r="G103" s="237"/>
      <c r="H103" s="34">
        <f>IF(SUM(H97:H102)=0,0,SUM(H97:H102))</f>
        <v>1202.6000000000001</v>
      </c>
      <c r="I103" s="35">
        <f>IF(SUM(I97:I102)=0,0,SUM(I97:I102))</f>
        <v>18</v>
      </c>
      <c r="J103" s="36" t="s">
        <v>15</v>
      </c>
      <c r="K103" s="37">
        <f>IF(SUM(K97:K102)=0,0,SUM(K97:K102))</f>
        <v>3</v>
      </c>
      <c r="L103" s="34">
        <f>IF(SUM(L97:L102)=0,0,SUM(L97:L102))</f>
        <v>788.40000000000009</v>
      </c>
      <c r="M103" s="236" t="s">
        <v>16</v>
      </c>
      <c r="N103" s="237"/>
      <c r="O103" s="238" t="str">
        <f>C103</f>
        <v>kein Stechen erforderlich</v>
      </c>
      <c r="P103" s="239"/>
      <c r="Q103" s="240"/>
      <c r="R103" s="33"/>
      <c r="Y103" s="38"/>
      <c r="Z103" s="39"/>
      <c r="AA103" s="39"/>
      <c r="AB103" s="39"/>
      <c r="AC103" s="39"/>
      <c r="AE103" s="40"/>
      <c r="AF103" s="40"/>
      <c r="AG103" s="40"/>
      <c r="AH103" s="40"/>
      <c r="AI103" s="40"/>
      <c r="AK103" s="40"/>
      <c r="AL103" s="40"/>
      <c r="AM103" s="40"/>
      <c r="AN103" s="40"/>
      <c r="AO103" s="40"/>
      <c r="AQ103" s="40"/>
      <c r="AR103" s="40"/>
      <c r="AS103" s="40"/>
      <c r="AT103" s="40"/>
      <c r="AU103" s="40"/>
      <c r="AW103" s="40"/>
      <c r="AX103" s="40"/>
      <c r="AY103" s="40"/>
      <c r="AZ103" s="40"/>
      <c r="BA103" s="40"/>
      <c r="BC103" s="40"/>
      <c r="BD103" s="40"/>
      <c r="BE103" s="40"/>
      <c r="BF103" s="40"/>
      <c r="BG103" s="40"/>
      <c r="BI103" s="40"/>
      <c r="BJ103" s="40"/>
      <c r="BK103" s="40"/>
      <c r="BL103" s="40"/>
      <c r="BM103" s="40"/>
      <c r="BO103" s="40"/>
      <c r="BP103" s="40"/>
      <c r="BQ103" s="40"/>
      <c r="BR103" s="40"/>
      <c r="BS103" s="40"/>
      <c r="BU103" s="40"/>
      <c r="BV103" s="40"/>
      <c r="BW103" s="40"/>
      <c r="BX103" s="40"/>
      <c r="BY103" s="40"/>
      <c r="CA103" s="40"/>
      <c r="CB103" s="40"/>
      <c r="CC103" s="40"/>
      <c r="CD103" s="40"/>
      <c r="CE103" s="40"/>
      <c r="CG103" s="40"/>
      <c r="CH103" s="40"/>
      <c r="CI103" s="40"/>
      <c r="CJ103" s="40"/>
      <c r="CK103" s="40"/>
      <c r="CM103" s="40"/>
      <c r="CN103" s="40"/>
      <c r="CO103" s="40"/>
      <c r="CP103" s="40"/>
      <c r="CQ103" s="40"/>
      <c r="CS103" s="40"/>
      <c r="CT103" s="40"/>
      <c r="CU103" s="40"/>
      <c r="CV103" s="40"/>
      <c r="CW103" s="40"/>
      <c r="CY103" s="40"/>
      <c r="CZ103" s="40"/>
      <c r="DA103" s="40"/>
      <c r="DB103" s="40"/>
      <c r="DC103" s="40"/>
    </row>
    <row r="104" spans="2:108" ht="16.5" customHeight="1" thickBot="1" x14ac:dyDescent="0.3">
      <c r="B104" s="226"/>
      <c r="C104" s="226"/>
      <c r="D104" s="226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  <c r="R104" s="226"/>
      <c r="Y104" s="38"/>
      <c r="Z104" s="39"/>
      <c r="AA104" s="39"/>
      <c r="AB104" s="39"/>
      <c r="AC104" s="39"/>
      <c r="AE104" s="40"/>
      <c r="AF104" s="40"/>
      <c r="AG104" s="40"/>
      <c r="AH104" s="40"/>
      <c r="AI104" s="40"/>
      <c r="AK104" s="40"/>
      <c r="AL104" s="40"/>
      <c r="AM104" s="40"/>
      <c r="AN104" s="40"/>
      <c r="AO104" s="40"/>
      <c r="AQ104" s="40"/>
      <c r="AR104" s="40"/>
      <c r="AS104" s="40"/>
      <c r="AT104" s="40"/>
      <c r="AU104" s="40"/>
      <c r="AW104" s="40"/>
      <c r="AX104" s="40"/>
      <c r="AY104" s="40"/>
      <c r="AZ104" s="40"/>
      <c r="BA104" s="40"/>
      <c r="BC104" s="40"/>
      <c r="BD104" s="40"/>
      <c r="BE104" s="40"/>
      <c r="BF104" s="40"/>
      <c r="BG104" s="40"/>
      <c r="BI104" s="40"/>
      <c r="BJ104" s="40"/>
      <c r="BK104" s="40"/>
      <c r="BL104" s="40"/>
      <c r="BM104" s="40"/>
      <c r="BO104" s="40"/>
      <c r="BP104" s="40"/>
      <c r="BQ104" s="40"/>
      <c r="BR104" s="40"/>
      <c r="BS104" s="40"/>
      <c r="BU104" s="40"/>
      <c r="BV104" s="40"/>
      <c r="BW104" s="40"/>
      <c r="BX104" s="40"/>
      <c r="BY104" s="40"/>
      <c r="CA104" s="40"/>
      <c r="CB104" s="40"/>
      <c r="CC104" s="40"/>
      <c r="CD104" s="40"/>
      <c r="CE104" s="40"/>
      <c r="CG104" s="40"/>
      <c r="CH104" s="40"/>
      <c r="CI104" s="40"/>
      <c r="CJ104" s="40"/>
      <c r="CK104" s="40"/>
      <c r="CM104" s="40"/>
      <c r="CN104" s="40"/>
      <c r="CO104" s="40"/>
      <c r="CP104" s="40"/>
      <c r="CQ104" s="40"/>
      <c r="CS104" s="40"/>
      <c r="CT104" s="40"/>
      <c r="CU104" s="40"/>
      <c r="CV104" s="40"/>
      <c r="CW104" s="40"/>
      <c r="CY104" s="40"/>
      <c r="CZ104" s="40"/>
      <c r="DA104" s="40"/>
      <c r="DB104" s="40"/>
      <c r="DC104" s="40"/>
    </row>
    <row r="105" spans="2:108" ht="16.5" customHeight="1" thickBot="1" x14ac:dyDescent="0.3">
      <c r="C105" s="227" t="str">
        <f>IF(C103="Stechen",B94,"")</f>
        <v/>
      </c>
      <c r="D105" s="228"/>
      <c r="E105" s="228"/>
      <c r="F105" s="229" t="s">
        <v>17</v>
      </c>
      <c r="G105" s="230"/>
      <c r="H105" s="229" t="s">
        <v>18</v>
      </c>
      <c r="I105" s="231"/>
      <c r="J105" s="230"/>
      <c r="K105" s="229" t="s">
        <v>19</v>
      </c>
      <c r="L105" s="230"/>
      <c r="M105" s="229" t="s">
        <v>20</v>
      </c>
      <c r="N105" s="230"/>
      <c r="O105" s="228" t="str">
        <f>IF(O103="Stechen",M94,"")</f>
        <v/>
      </c>
      <c r="P105" s="228"/>
      <c r="Q105" s="232"/>
      <c r="Y105" s="38"/>
      <c r="Z105" s="39"/>
      <c r="AA105" s="39"/>
      <c r="AB105" s="39"/>
      <c r="AC105" s="39"/>
      <c r="AE105" s="40"/>
      <c r="AF105" s="40"/>
      <c r="AG105" s="40"/>
      <c r="AH105" s="40"/>
      <c r="AI105" s="40"/>
      <c r="AK105" s="40"/>
      <c r="AL105" s="40"/>
      <c r="AM105" s="40"/>
      <c r="AN105" s="40"/>
      <c r="AO105" s="40"/>
      <c r="AQ105" s="40"/>
      <c r="AR105" s="40"/>
      <c r="AS105" s="40"/>
      <c r="AT105" s="40"/>
      <c r="AU105" s="40"/>
      <c r="AW105" s="40"/>
      <c r="AX105" s="40"/>
      <c r="AY105" s="40"/>
      <c r="AZ105" s="40"/>
      <c r="BA105" s="40"/>
      <c r="BC105" s="40"/>
      <c r="BD105" s="40"/>
      <c r="BE105" s="40"/>
      <c r="BF105" s="40"/>
      <c r="BG105" s="40"/>
      <c r="BI105" s="40"/>
      <c r="BJ105" s="40"/>
      <c r="BK105" s="40"/>
      <c r="BL105" s="40"/>
      <c r="BM105" s="40"/>
      <c r="BO105" s="40"/>
      <c r="BP105" s="40"/>
      <c r="BQ105" s="40"/>
      <c r="BR105" s="40"/>
      <c r="BS105" s="40"/>
      <c r="BU105" s="40"/>
      <c r="BV105" s="40"/>
      <c r="BW105" s="40"/>
      <c r="BX105" s="40"/>
      <c r="BY105" s="40"/>
      <c r="CA105" s="40"/>
      <c r="CB105" s="40"/>
      <c r="CC105" s="40"/>
      <c r="CD105" s="40"/>
      <c r="CE105" s="40"/>
      <c r="CG105" s="40"/>
      <c r="CH105" s="40"/>
      <c r="CI105" s="40"/>
      <c r="CJ105" s="40"/>
      <c r="CK105" s="40"/>
      <c r="CM105" s="40"/>
      <c r="CN105" s="40"/>
      <c r="CO105" s="40"/>
      <c r="CP105" s="40"/>
      <c r="CQ105" s="40"/>
      <c r="CS105" s="40"/>
      <c r="CT105" s="40"/>
      <c r="CU105" s="40"/>
      <c r="CV105" s="40"/>
      <c r="CW105" s="40"/>
      <c r="CY105" s="40"/>
      <c r="CZ105" s="40"/>
      <c r="DA105" s="40"/>
      <c r="DB105" s="40"/>
      <c r="DC105" s="40"/>
    </row>
    <row r="106" spans="2:108" ht="16.5" customHeight="1" x14ac:dyDescent="0.25">
      <c r="B106" s="241" t="s">
        <v>14</v>
      </c>
      <c r="C106" s="241"/>
      <c r="D106" s="242" t="s">
        <v>21</v>
      </c>
      <c r="E106" s="242"/>
      <c r="F106" s="41">
        <v>1</v>
      </c>
      <c r="G106" s="42">
        <v>2</v>
      </c>
      <c r="H106" s="41">
        <v>3</v>
      </c>
      <c r="I106" s="243">
        <v>4</v>
      </c>
      <c r="J106" s="244"/>
      <c r="K106" s="41">
        <v>5</v>
      </c>
      <c r="L106" s="42">
        <v>6</v>
      </c>
      <c r="M106" s="41">
        <v>7</v>
      </c>
      <c r="N106" s="42">
        <v>8</v>
      </c>
      <c r="O106" s="242" t="s">
        <v>21</v>
      </c>
      <c r="P106" s="242"/>
      <c r="Q106" s="245" t="s">
        <v>14</v>
      </c>
      <c r="R106" s="245"/>
      <c r="Y106" s="38"/>
      <c r="Z106" s="39"/>
      <c r="AA106" s="39"/>
      <c r="AB106" s="39"/>
      <c r="AC106" s="39"/>
      <c r="AE106" s="40"/>
      <c r="AF106" s="40"/>
      <c r="AG106" s="40"/>
      <c r="AH106" s="40"/>
      <c r="AI106" s="40"/>
      <c r="AK106" s="40"/>
      <c r="AL106" s="40"/>
      <c r="AM106" s="40"/>
      <c r="AN106" s="40"/>
      <c r="AO106" s="40"/>
      <c r="AQ106" s="40"/>
      <c r="AR106" s="40"/>
      <c r="AS106" s="40"/>
      <c r="AT106" s="40"/>
      <c r="AU106" s="40"/>
      <c r="AW106" s="40"/>
      <c r="AX106" s="40"/>
      <c r="AY106" s="40"/>
      <c r="AZ106" s="40"/>
      <c r="BA106" s="40"/>
      <c r="BC106" s="40"/>
      <c r="BD106" s="40"/>
      <c r="BE106" s="40"/>
      <c r="BF106" s="40"/>
      <c r="BG106" s="40"/>
      <c r="BI106" s="40"/>
      <c r="BJ106" s="40"/>
      <c r="BK106" s="40"/>
      <c r="BL106" s="40"/>
      <c r="BM106" s="40"/>
      <c r="BO106" s="40"/>
      <c r="BP106" s="40"/>
      <c r="BQ106" s="40"/>
      <c r="BR106" s="40"/>
      <c r="BS106" s="40"/>
      <c r="BU106" s="40"/>
      <c r="BV106" s="40"/>
      <c r="BW106" s="40"/>
      <c r="BX106" s="40"/>
      <c r="BY106" s="40"/>
      <c r="CA106" s="40"/>
      <c r="CB106" s="40"/>
      <c r="CC106" s="40"/>
      <c r="CD106" s="40"/>
      <c r="CE106" s="40"/>
      <c r="CG106" s="40"/>
      <c r="CH106" s="40"/>
      <c r="CI106" s="40"/>
      <c r="CJ106" s="40"/>
      <c r="CK106" s="40"/>
      <c r="CM106" s="40"/>
      <c r="CN106" s="40"/>
      <c r="CO106" s="40"/>
      <c r="CP106" s="40"/>
      <c r="CQ106" s="40"/>
      <c r="CS106" s="40"/>
      <c r="CT106" s="40"/>
      <c r="CU106" s="40"/>
      <c r="CV106" s="40"/>
      <c r="CW106" s="40"/>
      <c r="CY106" s="40"/>
      <c r="CZ106" s="40"/>
      <c r="DA106" s="40"/>
      <c r="DB106" s="40"/>
      <c r="DC106" s="40"/>
    </row>
    <row r="107" spans="2:108" ht="16.5" customHeight="1" x14ac:dyDescent="0.25">
      <c r="B107" s="246">
        <f>IF(SUM(F108,H108,K108,M108)=0,0,SUM(F108,H108,K108,M108))</f>
        <v>0</v>
      </c>
      <c r="C107" s="248" t="s">
        <v>22</v>
      </c>
      <c r="D107" s="226" t="s">
        <v>23</v>
      </c>
      <c r="E107" s="226"/>
      <c r="F107" s="43"/>
      <c r="G107" s="44"/>
      <c r="H107" s="43"/>
      <c r="I107" s="250"/>
      <c r="J107" s="251"/>
      <c r="K107" s="43"/>
      <c r="L107" s="44"/>
      <c r="M107" s="43"/>
      <c r="N107" s="44"/>
      <c r="O107" s="252" t="s">
        <v>23</v>
      </c>
      <c r="P107" s="226"/>
      <c r="Q107" s="253" t="s">
        <v>22</v>
      </c>
      <c r="R107" s="246">
        <f>IF(SUM(N108,L108,I108,G108)=0,0,SUM(N108,L108,I108,G108))</f>
        <v>0</v>
      </c>
      <c r="Y107" s="38"/>
      <c r="Z107" s="39"/>
      <c r="AA107" s="39"/>
      <c r="AB107" s="39"/>
      <c r="AC107" s="39"/>
      <c r="AD107" s="39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40"/>
    </row>
    <row r="108" spans="2:108" ht="16.5" customHeight="1" x14ac:dyDescent="0.25">
      <c r="B108" s="247"/>
      <c r="C108" s="249"/>
      <c r="D108" s="226" t="s">
        <v>14</v>
      </c>
      <c r="E108" s="255"/>
      <c r="F108" s="45" t="str">
        <f>IF(F107="","",IF(F107&gt;G107,2,IF(F107=G107,1,0)))</f>
        <v/>
      </c>
      <c r="G108" s="46" t="str">
        <f>IF(G107="","",IF(G107&gt;F107,2,IF(G107=F107,1,0)))</f>
        <v/>
      </c>
      <c r="H108" s="45" t="str">
        <f>IF(H107="","",IF(H107&gt;I107,2,IF(H107=I107,1,0)))</f>
        <v/>
      </c>
      <c r="I108" s="256" t="str">
        <f>IF(I107="","",IF(I107&gt;H107,2,IF(I107=H107,1,0)))</f>
        <v/>
      </c>
      <c r="J108" s="257" t="str">
        <f>IF(J107="","",IF(J107&gt;I107,2,IF(J107=I107,1,"")))</f>
        <v/>
      </c>
      <c r="K108" s="45" t="str">
        <f>IF(K107="","",IF(K107&gt;L107,2,IF(K107=L107,1,0)))</f>
        <v/>
      </c>
      <c r="L108" s="46" t="str">
        <f>IF(L107="","",IF(L107&gt;K107,2,IF(L107=K107,1,0)))</f>
        <v/>
      </c>
      <c r="M108" s="45" t="str">
        <f>IF(M107="","",IF(M107&gt;N107,2,IF(M107=N107,1,0)))</f>
        <v/>
      </c>
      <c r="N108" s="46" t="str">
        <f>IF(N107="","",IF(N107&gt;M107,2,IF(N107=M107,1,0)))</f>
        <v/>
      </c>
      <c r="O108" s="252" t="s">
        <v>14</v>
      </c>
      <c r="P108" s="226"/>
      <c r="Q108" s="254"/>
      <c r="R108" s="247"/>
      <c r="Y108" s="38"/>
      <c r="Z108" s="39"/>
      <c r="AA108" s="39"/>
      <c r="AB108" s="39"/>
      <c r="AC108" s="39"/>
      <c r="AD108" s="39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</row>
    <row r="109" spans="2:108" ht="16.5" customHeight="1" x14ac:dyDescent="0.25">
      <c r="B109" s="246">
        <f>IF(SUM(F110,H110,K110,M110)=0,0,SUM(F110,H110,K110,M110))</f>
        <v>0</v>
      </c>
      <c r="C109" s="248" t="s">
        <v>24</v>
      </c>
      <c r="D109" s="226" t="s">
        <v>23</v>
      </c>
      <c r="E109" s="226"/>
      <c r="F109" s="43"/>
      <c r="G109" s="44"/>
      <c r="H109" s="43"/>
      <c r="I109" s="250"/>
      <c r="J109" s="251"/>
      <c r="K109" s="43"/>
      <c r="L109" s="44"/>
      <c r="M109" s="43"/>
      <c r="N109" s="44"/>
      <c r="O109" s="252" t="s">
        <v>23</v>
      </c>
      <c r="P109" s="226"/>
      <c r="Q109" s="253" t="s">
        <v>24</v>
      </c>
      <c r="R109" s="246">
        <f>IF(SUM(N110,L110,I110,G110)=0,0,SUM(N110,L110,I110,G110))</f>
        <v>0</v>
      </c>
      <c r="Y109" s="38"/>
      <c r="Z109" s="39"/>
      <c r="AA109" s="39"/>
      <c r="AB109" s="39"/>
      <c r="AC109" s="39"/>
      <c r="AD109" s="39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40"/>
    </row>
    <row r="110" spans="2:108" ht="16.5" customHeight="1" x14ac:dyDescent="0.25">
      <c r="B110" s="247"/>
      <c r="C110" s="249"/>
      <c r="D110" s="226" t="s">
        <v>14</v>
      </c>
      <c r="E110" s="255"/>
      <c r="F110" s="47" t="str">
        <f>IF(F109="","",IF(F109&gt;G109,2,IF(F109=G109,1,0)))</f>
        <v/>
      </c>
      <c r="G110" s="48" t="str">
        <f>IF(G109="","",IF(G109&gt;F109,2,IF(G109=F109,1,0)))</f>
        <v/>
      </c>
      <c r="H110" s="47" t="str">
        <f>IF(H109="","",IF(H109&gt;I109,2,IF(H109=I109,1,0)))</f>
        <v/>
      </c>
      <c r="I110" s="258" t="str">
        <f>IF(I109="","",IF(I109&gt;H109,2,IF(I109=H109,1,0)))</f>
        <v/>
      </c>
      <c r="J110" s="259" t="str">
        <f>IF(J109="","",IF(J109&gt;I109,2,IF(J109=I109,1,"")))</f>
        <v/>
      </c>
      <c r="K110" s="47" t="str">
        <f>IF(K109="","",IF(K109&gt;L109,2,IF(K109=L109,1,0)))</f>
        <v/>
      </c>
      <c r="L110" s="48" t="str">
        <f>IF(L109="","",IF(L109&gt;K109,2,IF(L109=K109,1,0)))</f>
        <v/>
      </c>
      <c r="M110" s="47" t="str">
        <f>IF(M109="","",IF(M109&gt;N109,2,IF(M109=N109,1,0)))</f>
        <v/>
      </c>
      <c r="N110" s="48" t="str">
        <f>IF(N109="","",IF(N109&gt;M109,2,IF(N109=M109,1,0)))</f>
        <v/>
      </c>
      <c r="O110" s="252" t="s">
        <v>14</v>
      </c>
      <c r="P110" s="226"/>
      <c r="Q110" s="254"/>
      <c r="R110" s="247"/>
      <c r="Y110" s="38"/>
      <c r="Z110" s="39"/>
      <c r="AA110" s="39"/>
      <c r="AB110" s="39"/>
      <c r="AC110" s="39"/>
      <c r="AD110" s="39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40"/>
    </row>
    <row r="111" spans="2:108" ht="16.5" customHeight="1" x14ac:dyDescent="0.25">
      <c r="B111" s="246">
        <f>IF(SUM(F112,H112,K112,M112)=0,0,SUM(F112,H112,K112,M112))</f>
        <v>0</v>
      </c>
      <c r="C111" s="248" t="s">
        <v>25</v>
      </c>
      <c r="D111" s="226" t="s">
        <v>23</v>
      </c>
      <c r="E111" s="226"/>
      <c r="F111" s="49"/>
      <c r="G111" s="50"/>
      <c r="H111" s="49"/>
      <c r="I111" s="260"/>
      <c r="J111" s="261"/>
      <c r="K111" s="49"/>
      <c r="L111" s="50"/>
      <c r="M111" s="49"/>
      <c r="N111" s="50"/>
      <c r="O111" s="252" t="s">
        <v>23</v>
      </c>
      <c r="P111" s="226"/>
      <c r="Q111" s="253" t="s">
        <v>25</v>
      </c>
      <c r="R111" s="246">
        <f>IF(SUM(N112,L112,I112,G112)=0,0,SUM(N112,L112,I112,G112))</f>
        <v>0</v>
      </c>
      <c r="Y111" s="38"/>
      <c r="Z111" s="39"/>
      <c r="AA111" s="39"/>
      <c r="AB111" s="39"/>
      <c r="AC111" s="39"/>
      <c r="AD111" s="39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  <c r="DC111" s="40"/>
      <c r="DD111" s="40"/>
    </row>
    <row r="112" spans="2:108" ht="16.5" customHeight="1" thickBot="1" x14ac:dyDescent="0.3">
      <c r="B112" s="247"/>
      <c r="C112" s="249"/>
      <c r="D112" s="226" t="s">
        <v>14</v>
      </c>
      <c r="E112" s="226"/>
      <c r="F112" s="51" t="str">
        <f>IF(F111="","",IF(F111&gt;G111,2,IF(F111=G111,1,0)))</f>
        <v/>
      </c>
      <c r="G112" s="52" t="str">
        <f>IF(G111="","",IF(G111&gt;F111,2,IF(G111=F111,1,0)))</f>
        <v/>
      </c>
      <c r="H112" s="51" t="str">
        <f>IF(H111="","",IF(H111&gt;I111,2,IF(H111=I111,1,0)))</f>
        <v/>
      </c>
      <c r="I112" s="262" t="str">
        <f>IF(I111="","",IF(I111&gt;H111,2,IF(I111=H111,1,0)))</f>
        <v/>
      </c>
      <c r="J112" s="263" t="str">
        <f>IF(J111="","",IF(J111&gt;I111,2,IF(J111=I111,1,"")))</f>
        <v/>
      </c>
      <c r="K112" s="51" t="str">
        <f>IF(K111="","",IF(K111&gt;L111,2,IF(K111=L111,1,0)))</f>
        <v/>
      </c>
      <c r="L112" s="52" t="str">
        <f>IF(L111="","",IF(L111&gt;K111,2,IF(L111=K111,1,0)))</f>
        <v/>
      </c>
      <c r="M112" s="51" t="str">
        <f>IF(M111="","",IF(M111&gt;N111,2,IF(M111=N111,1,0)))</f>
        <v/>
      </c>
      <c r="N112" s="52" t="str">
        <f>IF(N111="","",IF(N111&gt;M111,2,IF(N111=M111,1,0)))</f>
        <v/>
      </c>
      <c r="O112" s="226" t="s">
        <v>14</v>
      </c>
      <c r="P112" s="226"/>
      <c r="Q112" s="254"/>
      <c r="R112" s="247"/>
      <c r="Y112" s="38"/>
      <c r="Z112" s="39"/>
      <c r="AA112" s="39"/>
      <c r="AB112" s="39"/>
      <c r="AC112" s="39"/>
      <c r="AD112" s="39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/>
      <c r="CN112" s="40"/>
      <c r="CO112" s="40"/>
      <c r="CP112" s="40"/>
      <c r="CQ112" s="40"/>
      <c r="CR112" s="40"/>
      <c r="CS112" s="40"/>
      <c r="CT112" s="40"/>
      <c r="CU112" s="40"/>
      <c r="CV112" s="40"/>
      <c r="CW112" s="40"/>
      <c r="CX112" s="40"/>
      <c r="CY112" s="40"/>
      <c r="CZ112" s="40"/>
      <c r="DA112" s="40"/>
      <c r="DB112" s="40"/>
      <c r="DC112" s="40"/>
      <c r="DD112" s="40"/>
    </row>
    <row r="113" spans="2:108" ht="16.5" customHeight="1" x14ac:dyDescent="0.25">
      <c r="B113" s="53"/>
      <c r="D113" s="54"/>
      <c r="E113" s="55">
        <f>IF(I103=K103,1,0)</f>
        <v>0</v>
      </c>
      <c r="F113" s="56">
        <f>IF(B107&gt;R107,1,0)</f>
        <v>0</v>
      </c>
      <c r="G113" s="56">
        <f>IF(B109&gt;R109,1,0)</f>
        <v>0</v>
      </c>
      <c r="H113" s="56">
        <f>IF(B111&gt;R111,1,0)</f>
        <v>0</v>
      </c>
      <c r="I113" s="56">
        <f>SUM(E113:H113)</f>
        <v>0</v>
      </c>
      <c r="J113" s="57"/>
      <c r="K113" s="56">
        <f>SUM(L113:O113)</f>
        <v>0</v>
      </c>
      <c r="L113" s="56">
        <f>IF(R111&gt;B111,1,0)</f>
        <v>0</v>
      </c>
      <c r="M113" s="56">
        <f>IF(R109&gt;B109,1,0)</f>
        <v>0</v>
      </c>
      <c r="N113" s="56">
        <f>IF(R107&gt;B107,1,0)</f>
        <v>0</v>
      </c>
      <c r="O113" s="58">
        <f>IF(K103=I103,1,0)</f>
        <v>0</v>
      </c>
      <c r="P113" s="59"/>
      <c r="R113" s="53"/>
      <c r="Y113" s="38"/>
      <c r="Z113" s="39"/>
      <c r="AA113" s="39"/>
      <c r="AB113" s="39"/>
      <c r="AC113" s="39"/>
      <c r="AD113" s="39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/>
      <c r="CX113" s="40"/>
      <c r="CY113" s="40"/>
      <c r="CZ113" s="40"/>
      <c r="DA113" s="40"/>
      <c r="DB113" s="40"/>
      <c r="DC113" s="40"/>
      <c r="DD113" s="40"/>
    </row>
  </sheetData>
  <mergeCells count="280">
    <mergeCell ref="B111:B112"/>
    <mergeCell ref="C111:C112"/>
    <mergeCell ref="D111:E111"/>
    <mergeCell ref="I111:J111"/>
    <mergeCell ref="O111:P111"/>
    <mergeCell ref="Q111:Q112"/>
    <mergeCell ref="R111:R112"/>
    <mergeCell ref="D112:E112"/>
    <mergeCell ref="I112:J112"/>
    <mergeCell ref="O112:P112"/>
    <mergeCell ref="B109:B110"/>
    <mergeCell ref="C109:C110"/>
    <mergeCell ref="D109:E109"/>
    <mergeCell ref="I109:J109"/>
    <mergeCell ref="O109:P109"/>
    <mergeCell ref="Q109:Q110"/>
    <mergeCell ref="R109:R110"/>
    <mergeCell ref="D110:E110"/>
    <mergeCell ref="I110:J110"/>
    <mergeCell ref="O110:P110"/>
    <mergeCell ref="B106:C106"/>
    <mergeCell ref="D106:E106"/>
    <mergeCell ref="I106:J106"/>
    <mergeCell ref="O106:P106"/>
    <mergeCell ref="Q106:R106"/>
    <mergeCell ref="B107:B108"/>
    <mergeCell ref="C107:C108"/>
    <mergeCell ref="D107:E107"/>
    <mergeCell ref="I107:J107"/>
    <mergeCell ref="O107:P107"/>
    <mergeCell ref="Q107:Q108"/>
    <mergeCell ref="R107:R108"/>
    <mergeCell ref="D108:E108"/>
    <mergeCell ref="I108:J108"/>
    <mergeCell ref="O108:P108"/>
    <mergeCell ref="B104:R104"/>
    <mergeCell ref="C105:E105"/>
    <mergeCell ref="F105:G105"/>
    <mergeCell ref="H105:J105"/>
    <mergeCell ref="K105:L105"/>
    <mergeCell ref="M105:N105"/>
    <mergeCell ref="O105:Q105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D2:F2"/>
    <mergeCell ref="H2:I2"/>
    <mergeCell ref="J2:M2"/>
    <mergeCell ref="O2:Q2"/>
    <mergeCell ref="D4:P4"/>
    <mergeCell ref="D5:P5"/>
    <mergeCell ref="B13:B14"/>
    <mergeCell ref="C13:C14"/>
    <mergeCell ref="Q13:Q14"/>
  </mergeCells>
  <conditionalFormatting sqref="H66 H10 H38 H94">
    <cfRule type="expression" dxfId="79" priority="23">
      <formula>H10=L10</formula>
    </cfRule>
    <cfRule type="expression" dxfId="78" priority="24">
      <formula>H10&gt;L10</formula>
    </cfRule>
  </conditionalFormatting>
  <conditionalFormatting sqref="L66 L10 L38 L94">
    <cfRule type="expression" dxfId="77" priority="21">
      <formula>L10=H10</formula>
    </cfRule>
    <cfRule type="expression" dxfId="76" priority="22">
      <formula>L10&gt;H10</formula>
    </cfRule>
  </conditionalFormatting>
  <conditionalFormatting sqref="I15 I13 I17">
    <cfRule type="expression" dxfId="75" priority="18">
      <formula>I13=K13</formula>
    </cfRule>
    <cfRule type="expression" dxfId="74" priority="19">
      <formula>I13&gt;K13</formula>
    </cfRule>
  </conditionalFormatting>
  <conditionalFormatting sqref="K13 K15 K17">
    <cfRule type="expression" dxfId="73" priority="17">
      <formula>K13=I13</formula>
    </cfRule>
    <cfRule type="expression" dxfId="72" priority="20">
      <formula>K13&gt;I13</formula>
    </cfRule>
  </conditionalFormatting>
  <conditionalFormatting sqref="I43 I41 I45">
    <cfRule type="expression" dxfId="71" priority="14">
      <formula>I41=K41</formula>
    </cfRule>
    <cfRule type="expression" dxfId="70" priority="15">
      <formula>I41&gt;K41</formula>
    </cfRule>
  </conditionalFormatting>
  <conditionalFormatting sqref="K41 K43 K45">
    <cfRule type="expression" dxfId="69" priority="13">
      <formula>K41=I41</formula>
    </cfRule>
    <cfRule type="expression" dxfId="68" priority="16">
      <formula>K41&gt;I41</formula>
    </cfRule>
  </conditionalFormatting>
  <conditionalFormatting sqref="I71 I69 I73">
    <cfRule type="expression" dxfId="67" priority="10">
      <formula>I69=K69</formula>
    </cfRule>
    <cfRule type="expression" dxfId="66" priority="11">
      <formula>I69&gt;K69</formula>
    </cfRule>
  </conditionalFormatting>
  <conditionalFormatting sqref="K69 K71 K73">
    <cfRule type="expression" dxfId="65" priority="9">
      <formula>K69=I69</formula>
    </cfRule>
    <cfRule type="expression" dxfId="64" priority="12">
      <formula>K69&gt;I69</formula>
    </cfRule>
  </conditionalFormatting>
  <conditionalFormatting sqref="I99 I97 I101">
    <cfRule type="expression" dxfId="63" priority="6">
      <formula>I97=K97</formula>
    </cfRule>
    <cfRule type="expression" dxfId="62" priority="7">
      <formula>I97&gt;K97</formula>
    </cfRule>
  </conditionalFormatting>
  <conditionalFormatting sqref="K97 K99 K101">
    <cfRule type="expression" dxfId="61" priority="5">
      <formula>K97=I97</formula>
    </cfRule>
    <cfRule type="expression" dxfId="60" priority="8">
      <formula>K97&gt;I97</formula>
    </cfRule>
  </conditionalFormatting>
  <dataValidations count="1">
    <dataValidation type="list" allowBlank="1" showInputMessage="1" showErrorMessage="1" sqref="B10:G10 M10:R10 B38:G38 M38:R38 B66:G66 M66:R66 B94:G94 M94:R94">
      <formula1>Vereinsname</formula1>
    </dataValidation>
  </dataValidations>
  <pageMargins left="0.7" right="0.7" top="0.78740157499999996" bottom="0.78740157499999996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30"/>
  <sheetViews>
    <sheetView zoomScale="70" zoomScaleNormal="70" workbookViewId="0">
      <selection activeCell="N22" sqref="N22"/>
    </sheetView>
  </sheetViews>
  <sheetFormatPr baseColWidth="10" defaultRowHeight="15" x14ac:dyDescent="0.25"/>
  <cols>
    <col min="3" max="3" width="5.42578125" customWidth="1"/>
    <col min="4" max="4" width="39.42578125" customWidth="1"/>
    <col min="5" max="5" width="13.140625" customWidth="1"/>
    <col min="6" max="7" width="13.28515625" customWidth="1"/>
    <col min="11" max="11" width="5.42578125" customWidth="1"/>
    <col min="12" max="12" width="39.42578125" customWidth="1"/>
    <col min="13" max="13" width="13.140625" customWidth="1"/>
    <col min="14" max="15" width="13.28515625" customWidth="1"/>
  </cols>
  <sheetData>
    <row r="1" spans="3:15" ht="21" x14ac:dyDescent="0.35">
      <c r="C1" s="268" t="s">
        <v>71</v>
      </c>
      <c r="D1" s="269"/>
      <c r="E1" s="269"/>
      <c r="F1" s="269"/>
      <c r="G1" s="270"/>
    </row>
    <row r="2" spans="3:15" ht="31.5" x14ac:dyDescent="0.35">
      <c r="C2" s="60"/>
      <c r="D2" s="77" t="s">
        <v>16</v>
      </c>
      <c r="E2" s="61" t="s">
        <v>26</v>
      </c>
      <c r="F2" s="62" t="s">
        <v>27</v>
      </c>
      <c r="G2" s="62" t="s">
        <v>28</v>
      </c>
    </row>
    <row r="3" spans="3:15" ht="21" x14ac:dyDescent="0.35">
      <c r="C3" s="60" t="s">
        <v>29</v>
      </c>
      <c r="D3" s="63" t="s">
        <v>43</v>
      </c>
      <c r="E3" s="63">
        <f t="shared" ref="E3:G10" si="0">SUM(E19)</f>
        <v>3</v>
      </c>
      <c r="F3" s="63">
        <f t="shared" si="0"/>
        <v>22</v>
      </c>
      <c r="G3" s="64">
        <f t="shared" si="0"/>
        <v>1201.9000000000001</v>
      </c>
    </row>
    <row r="4" spans="3:15" ht="21" x14ac:dyDescent="0.35">
      <c r="C4" s="60" t="s">
        <v>30</v>
      </c>
      <c r="D4" s="60" t="s">
        <v>46</v>
      </c>
      <c r="E4" s="63">
        <f t="shared" si="0"/>
        <v>3</v>
      </c>
      <c r="F4" s="63">
        <f t="shared" si="0"/>
        <v>18</v>
      </c>
      <c r="G4" s="64">
        <f t="shared" si="0"/>
        <v>1202.5999999999999</v>
      </c>
    </row>
    <row r="5" spans="3:15" ht="21" x14ac:dyDescent="0.35">
      <c r="C5" s="60" t="s">
        <v>31</v>
      </c>
      <c r="D5" s="60" t="s">
        <v>48</v>
      </c>
      <c r="E5" s="63">
        <f t="shared" si="0"/>
        <v>3</v>
      </c>
      <c r="F5" s="63">
        <f t="shared" si="0"/>
        <v>14</v>
      </c>
      <c r="G5" s="64">
        <f t="shared" si="0"/>
        <v>1199.3</v>
      </c>
    </row>
    <row r="6" spans="3:15" ht="21" x14ac:dyDescent="0.35">
      <c r="C6" s="63" t="s">
        <v>32</v>
      </c>
      <c r="D6" s="60" t="s">
        <v>42</v>
      </c>
      <c r="E6" s="63">
        <f t="shared" si="0"/>
        <v>3</v>
      </c>
      <c r="F6" s="63">
        <f t="shared" si="0"/>
        <v>14</v>
      </c>
      <c r="G6" s="64">
        <f t="shared" si="0"/>
        <v>1136.9000000000001</v>
      </c>
    </row>
    <row r="7" spans="3:15" ht="21" x14ac:dyDescent="0.35">
      <c r="C7" s="60" t="s">
        <v>33</v>
      </c>
      <c r="D7" s="60" t="s">
        <v>44</v>
      </c>
      <c r="E7" s="63">
        <f t="shared" si="0"/>
        <v>0</v>
      </c>
      <c r="F7" s="63">
        <f t="shared" si="0"/>
        <v>10</v>
      </c>
      <c r="G7" s="64">
        <f t="shared" si="0"/>
        <v>1190</v>
      </c>
    </row>
    <row r="8" spans="3:15" ht="21" x14ac:dyDescent="0.35">
      <c r="C8" s="60" t="s">
        <v>34</v>
      </c>
      <c r="D8" s="60" t="s">
        <v>45</v>
      </c>
      <c r="E8" s="63">
        <f t="shared" si="0"/>
        <v>0</v>
      </c>
      <c r="F8" s="63">
        <f t="shared" si="0"/>
        <v>10</v>
      </c>
      <c r="G8" s="64">
        <f t="shared" si="0"/>
        <v>1134.7</v>
      </c>
    </row>
    <row r="9" spans="3:15" ht="21" x14ac:dyDescent="0.35">
      <c r="C9" s="60" t="s">
        <v>35</v>
      </c>
      <c r="D9" s="60" t="s">
        <v>47</v>
      </c>
      <c r="E9" s="63">
        <f t="shared" si="0"/>
        <v>0</v>
      </c>
      <c r="F9" s="63">
        <v>3</v>
      </c>
      <c r="G9" s="64">
        <f t="shared" si="0"/>
        <v>788.4</v>
      </c>
    </row>
    <row r="10" spans="3:15" ht="21" x14ac:dyDescent="0.35">
      <c r="C10" s="60" t="s">
        <v>36</v>
      </c>
      <c r="D10" s="60" t="s">
        <v>68</v>
      </c>
      <c r="E10" s="63">
        <f t="shared" si="0"/>
        <v>0</v>
      </c>
      <c r="F10" s="63">
        <f t="shared" si="0"/>
        <v>2</v>
      </c>
      <c r="G10" s="64">
        <f t="shared" si="0"/>
        <v>1151.2</v>
      </c>
    </row>
    <row r="11" spans="3:15" ht="21" x14ac:dyDescent="0.35">
      <c r="C11" s="65"/>
      <c r="D11" s="65"/>
      <c r="E11" s="65"/>
      <c r="F11" s="66"/>
      <c r="G11" s="67"/>
      <c r="K11" s="65"/>
      <c r="L11" s="65"/>
      <c r="M11" s="65"/>
      <c r="N11" s="66"/>
      <c r="O11" s="67"/>
    </row>
    <row r="12" spans="3:15" ht="21" x14ac:dyDescent="0.35">
      <c r="C12" s="65"/>
      <c r="D12" s="65"/>
      <c r="E12" s="65"/>
      <c r="F12" s="66"/>
      <c r="G12" s="67"/>
      <c r="K12" s="65"/>
      <c r="L12" s="65"/>
      <c r="M12" s="65"/>
      <c r="N12" s="66"/>
      <c r="O12" s="67"/>
    </row>
    <row r="13" spans="3:15" ht="21" x14ac:dyDescent="0.35">
      <c r="C13" s="65"/>
      <c r="D13" s="65"/>
      <c r="E13" s="65"/>
      <c r="F13" s="66"/>
      <c r="G13" s="67"/>
      <c r="K13" s="65"/>
      <c r="L13" s="65"/>
      <c r="M13" s="65"/>
      <c r="N13" s="66"/>
      <c r="O13" s="67"/>
    </row>
    <row r="14" spans="3:15" ht="21" x14ac:dyDescent="0.35">
      <c r="C14" s="65"/>
      <c r="D14" s="65"/>
      <c r="E14" s="65"/>
      <c r="F14" s="66"/>
      <c r="G14" s="67"/>
      <c r="K14" s="65"/>
      <c r="L14" s="65"/>
      <c r="M14" s="65"/>
      <c r="N14" s="66"/>
      <c r="O14" s="67"/>
    </row>
    <row r="15" spans="3:15" ht="21" x14ac:dyDescent="0.35">
      <c r="C15" s="65"/>
      <c r="D15" s="65"/>
      <c r="E15" s="65"/>
      <c r="F15" s="66"/>
      <c r="G15" s="67"/>
      <c r="K15" s="65"/>
      <c r="L15" s="65"/>
      <c r="M15" s="65"/>
      <c r="N15" s="66"/>
      <c r="O15" s="67"/>
    </row>
    <row r="16" spans="3:15" ht="21.75" thickBot="1" x14ac:dyDescent="0.4">
      <c r="C16" s="65"/>
      <c r="D16" s="65"/>
      <c r="E16" s="65"/>
      <c r="F16" s="66"/>
      <c r="G16" s="66"/>
      <c r="K16" s="65"/>
      <c r="L16" s="65"/>
      <c r="M16" s="65"/>
      <c r="N16" s="66"/>
      <c r="O16" s="67"/>
    </row>
    <row r="17" spans="3:15" ht="21" x14ac:dyDescent="0.35">
      <c r="C17" s="271" t="str">
        <f>$C$1</f>
        <v>Tabelle LG Landesliga  2019/2020</v>
      </c>
      <c r="D17" s="272"/>
      <c r="E17" s="272"/>
      <c r="F17" s="272"/>
      <c r="G17" s="273"/>
      <c r="K17" s="65"/>
      <c r="L17" s="65"/>
      <c r="M17" s="65"/>
      <c r="N17" s="66"/>
      <c r="O17" s="67"/>
    </row>
    <row r="18" spans="3:15" ht="33" x14ac:dyDescent="0.35">
      <c r="C18" s="60"/>
      <c r="D18" s="77" t="s">
        <v>41</v>
      </c>
      <c r="E18" s="62" t="s">
        <v>37</v>
      </c>
      <c r="F18" s="62" t="s">
        <v>27</v>
      </c>
      <c r="G18" s="62" t="s">
        <v>28</v>
      </c>
      <c r="K18" s="65"/>
      <c r="L18" s="65"/>
      <c r="M18" s="65"/>
      <c r="N18" s="66"/>
      <c r="O18" s="67"/>
    </row>
    <row r="19" spans="3:15" ht="21" x14ac:dyDescent="0.35">
      <c r="C19" s="60" t="s">
        <v>29</v>
      </c>
      <c r="D19" s="63" t="s">
        <v>43</v>
      </c>
      <c r="E19" s="63">
        <v>3</v>
      </c>
      <c r="F19" s="68">
        <v>22</v>
      </c>
      <c r="G19" s="69">
        <v>1201.9000000000001</v>
      </c>
      <c r="K19" s="65"/>
      <c r="L19" s="65"/>
      <c r="M19" s="65"/>
      <c r="N19" s="66"/>
      <c r="O19" s="67"/>
    </row>
    <row r="20" spans="3:15" ht="21" x14ac:dyDescent="0.35">
      <c r="C20" s="60" t="s">
        <v>30</v>
      </c>
      <c r="D20" s="60" t="s">
        <v>46</v>
      </c>
      <c r="E20" s="60">
        <v>3</v>
      </c>
      <c r="F20" s="70">
        <v>18</v>
      </c>
      <c r="G20" s="71">
        <v>1202.5999999999999</v>
      </c>
      <c r="K20" s="65"/>
      <c r="L20" s="65"/>
      <c r="M20" s="65"/>
      <c r="N20" s="66"/>
      <c r="O20" s="67"/>
    </row>
    <row r="21" spans="3:15" ht="21" x14ac:dyDescent="0.35">
      <c r="C21" s="60" t="s">
        <v>31</v>
      </c>
      <c r="D21" s="60" t="s">
        <v>48</v>
      </c>
      <c r="E21" s="60">
        <v>3</v>
      </c>
      <c r="F21" s="70">
        <v>14</v>
      </c>
      <c r="G21" s="71">
        <v>1199.3</v>
      </c>
      <c r="K21" s="65"/>
      <c r="L21" s="65"/>
      <c r="M21" s="65"/>
      <c r="N21" s="66"/>
      <c r="O21" s="67"/>
    </row>
    <row r="22" spans="3:15" ht="21" x14ac:dyDescent="0.35">
      <c r="C22" s="63" t="s">
        <v>32</v>
      </c>
      <c r="D22" s="60" t="s">
        <v>42</v>
      </c>
      <c r="E22" s="60">
        <v>3</v>
      </c>
      <c r="F22" s="70">
        <v>14</v>
      </c>
      <c r="G22" s="71">
        <v>1136.9000000000001</v>
      </c>
      <c r="K22" s="65"/>
      <c r="L22" s="65"/>
      <c r="M22" s="65"/>
      <c r="N22" s="66"/>
      <c r="O22" s="67"/>
    </row>
    <row r="23" spans="3:15" ht="21" x14ac:dyDescent="0.35">
      <c r="C23" s="60" t="s">
        <v>32</v>
      </c>
      <c r="D23" s="60" t="s">
        <v>44</v>
      </c>
      <c r="E23" s="60">
        <v>0</v>
      </c>
      <c r="F23" s="70">
        <v>10</v>
      </c>
      <c r="G23" s="71">
        <v>1190</v>
      </c>
      <c r="K23" s="65"/>
      <c r="L23" s="65"/>
      <c r="M23" s="65"/>
      <c r="N23" s="66"/>
      <c r="O23" s="67"/>
    </row>
    <row r="24" spans="3:15" ht="21" x14ac:dyDescent="0.35">
      <c r="C24" s="60" t="s">
        <v>34</v>
      </c>
      <c r="D24" s="60" t="s">
        <v>45</v>
      </c>
      <c r="E24" s="60">
        <v>0</v>
      </c>
      <c r="F24" s="70">
        <v>10</v>
      </c>
      <c r="G24" s="71">
        <v>1134.7</v>
      </c>
      <c r="K24" s="65"/>
      <c r="L24" s="65"/>
      <c r="M24" s="65"/>
      <c r="N24" s="66"/>
      <c r="O24" s="67"/>
    </row>
    <row r="25" spans="3:15" ht="21" x14ac:dyDescent="0.35">
      <c r="C25" s="60" t="s">
        <v>35</v>
      </c>
      <c r="D25" s="60" t="s">
        <v>47</v>
      </c>
      <c r="E25" s="60">
        <v>0</v>
      </c>
      <c r="F25" s="70">
        <v>3</v>
      </c>
      <c r="G25" s="71">
        <v>788.4</v>
      </c>
      <c r="K25" s="65"/>
      <c r="L25" s="65"/>
      <c r="M25" s="65"/>
      <c r="N25" s="66"/>
      <c r="O25" s="67"/>
    </row>
    <row r="26" spans="3:15" ht="21" x14ac:dyDescent="0.35">
      <c r="C26" s="60" t="s">
        <v>36</v>
      </c>
      <c r="D26" s="60" t="s">
        <v>68</v>
      </c>
      <c r="E26" s="60">
        <v>0</v>
      </c>
      <c r="F26" s="70">
        <v>2</v>
      </c>
      <c r="G26" s="71">
        <v>1151.2</v>
      </c>
      <c r="K26" s="65"/>
      <c r="L26" s="65"/>
      <c r="M26" s="65"/>
      <c r="N26" s="66"/>
      <c r="O26" s="67"/>
    </row>
    <row r="27" spans="3:15" ht="21" x14ac:dyDescent="0.35">
      <c r="C27" s="65"/>
      <c r="D27" s="65"/>
      <c r="E27" s="65"/>
      <c r="F27" s="66"/>
      <c r="G27" s="66"/>
      <c r="K27" s="65"/>
      <c r="L27" s="65"/>
      <c r="M27" s="65"/>
      <c r="N27" s="66"/>
      <c r="O27" s="67"/>
    </row>
    <row r="28" spans="3:15" ht="21" x14ac:dyDescent="0.35">
      <c r="C28" s="72" t="s">
        <v>38</v>
      </c>
      <c r="D28" s="72"/>
      <c r="E28" s="72"/>
      <c r="F28" s="72"/>
      <c r="G28" s="72"/>
      <c r="H28" s="73"/>
      <c r="K28" s="65"/>
      <c r="L28" s="65"/>
      <c r="M28" s="65"/>
      <c r="N28" s="66"/>
      <c r="O28" s="67"/>
    </row>
    <row r="29" spans="3:15" ht="21" x14ac:dyDescent="0.35">
      <c r="C29" s="72" t="s">
        <v>39</v>
      </c>
      <c r="D29" s="72"/>
      <c r="E29" s="72"/>
      <c r="F29" s="72"/>
      <c r="G29" s="72"/>
      <c r="H29" s="73"/>
      <c r="K29" s="65"/>
      <c r="L29" s="65"/>
      <c r="M29" s="65"/>
      <c r="N29" s="66"/>
      <c r="O29" s="67"/>
    </row>
    <row r="30" spans="3:15" ht="21" x14ac:dyDescent="0.35">
      <c r="C30" s="74" t="s">
        <v>40</v>
      </c>
      <c r="K30" s="65"/>
      <c r="L30" s="65"/>
      <c r="M30" s="65"/>
      <c r="N30" s="66"/>
      <c r="O30" s="67"/>
    </row>
  </sheetData>
  <sortState ref="D21:G30">
    <sortCondition descending="1" ref="E21:E30"/>
    <sortCondition descending="1" ref="F21:F30"/>
    <sortCondition descending="1" ref="G21:G30"/>
  </sortState>
  <mergeCells count="2">
    <mergeCell ref="C1:G1"/>
    <mergeCell ref="C17:G17"/>
  </mergeCells>
  <dataValidations count="1">
    <dataValidation type="list" allowBlank="1" showInputMessage="1" showErrorMessage="1" sqref="D19:D26 D3:D10">
      <formula1>Vereinsname</formula1>
    </dataValidation>
  </dataValidations>
  <pageMargins left="0.7" right="0.7" top="0.78740157499999996" bottom="0.78740157499999996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13"/>
  <sheetViews>
    <sheetView zoomScaleNormal="100" workbookViewId="0">
      <selection activeCell="X9" sqref="X9"/>
    </sheetView>
  </sheetViews>
  <sheetFormatPr baseColWidth="10" defaultRowHeight="16.5" customHeight="1" x14ac:dyDescent="0.2"/>
  <cols>
    <col min="1" max="1" width="1.5703125" style="78" customWidth="1"/>
    <col min="2" max="2" width="6.42578125" style="78" customWidth="1"/>
    <col min="3" max="3" width="29.28515625" style="78" customWidth="1"/>
    <col min="4" max="7" width="5.28515625" style="78" customWidth="1"/>
    <col min="8" max="8" width="6.42578125" style="78" customWidth="1"/>
    <col min="9" max="9" width="5.28515625" style="78" customWidth="1"/>
    <col min="10" max="10" width="1.85546875" style="78" customWidth="1"/>
    <col min="11" max="11" width="5.28515625" style="78" customWidth="1"/>
    <col min="12" max="12" width="6.42578125" style="78" customWidth="1"/>
    <col min="13" max="16" width="5.28515625" style="78" customWidth="1"/>
    <col min="17" max="17" width="29.28515625" style="78" customWidth="1"/>
    <col min="18" max="18" width="6.42578125" style="78" customWidth="1"/>
    <col min="19" max="19" width="1.7109375" style="78" customWidth="1"/>
    <col min="20" max="20" width="11.42578125" style="78"/>
    <col min="21" max="23" width="12.5703125" style="78" customWidth="1"/>
    <col min="24" max="24" width="11.42578125" style="78"/>
    <col min="25" max="25" width="25.5703125" style="108" customWidth="1"/>
    <col min="26" max="29" width="3.28515625" style="109" customWidth="1"/>
    <col min="30" max="30" width="4.85546875" style="109" customWidth="1"/>
    <col min="31" max="108" width="12.5703125" style="78" customWidth="1"/>
    <col min="109" max="120" width="11.42578125" style="78"/>
    <col min="121" max="121" width="12.5703125" style="78" customWidth="1"/>
    <col min="122" max="16384" width="11.42578125" style="78"/>
  </cols>
  <sheetData>
    <row r="2" spans="2:18" ht="16.5" customHeight="1" x14ac:dyDescent="0.2">
      <c r="C2" s="79" t="s">
        <v>0</v>
      </c>
      <c r="D2" s="320" t="s">
        <v>1</v>
      </c>
      <c r="E2" s="320"/>
      <c r="F2" s="320"/>
      <c r="G2" s="80">
        <v>2</v>
      </c>
      <c r="H2" s="321" t="s">
        <v>2</v>
      </c>
      <c r="I2" s="321"/>
      <c r="J2" s="322">
        <v>43813</v>
      </c>
      <c r="K2" s="322"/>
      <c r="L2" s="322"/>
      <c r="M2" s="322"/>
      <c r="N2" s="79" t="s">
        <v>3</v>
      </c>
      <c r="O2" s="323" t="s">
        <v>79</v>
      </c>
      <c r="P2" s="323"/>
      <c r="Q2" s="323"/>
    </row>
    <row r="3" spans="2:18" ht="19.5" customHeight="1" x14ac:dyDescent="0.2"/>
    <row r="4" spans="2:18" ht="19.5" customHeight="1" x14ac:dyDescent="0.25">
      <c r="D4" s="327" t="s">
        <v>4</v>
      </c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</row>
    <row r="5" spans="2:18" ht="19.5" customHeight="1" x14ac:dyDescent="0.25">
      <c r="D5" s="329" t="s">
        <v>69</v>
      </c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</row>
    <row r="6" spans="2:18" ht="19.5" customHeight="1" x14ac:dyDescent="0.25">
      <c r="D6" s="327" t="s">
        <v>5</v>
      </c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</row>
    <row r="7" spans="2:18" ht="19.5" customHeight="1" x14ac:dyDescent="0.2"/>
    <row r="8" spans="2:18" ht="16.5" customHeight="1" x14ac:dyDescent="0.2">
      <c r="D8" s="330" t="s">
        <v>1</v>
      </c>
      <c r="E8" s="331"/>
      <c r="F8" s="331"/>
      <c r="G8" s="331"/>
      <c r="H8" s="331"/>
      <c r="I8" s="81">
        <v>2</v>
      </c>
      <c r="J8" s="82"/>
      <c r="K8" s="332" t="s">
        <v>6</v>
      </c>
      <c r="L8" s="332"/>
      <c r="M8" s="332"/>
      <c r="N8" s="81">
        <v>1</v>
      </c>
      <c r="O8" s="83"/>
      <c r="P8" s="84"/>
    </row>
    <row r="9" spans="2:18" ht="8.25" customHeight="1" x14ac:dyDescent="0.2"/>
    <row r="10" spans="2:18" ht="16.5" customHeight="1" x14ac:dyDescent="0.2">
      <c r="B10" s="333" t="s">
        <v>79</v>
      </c>
      <c r="C10" s="334"/>
      <c r="D10" s="334"/>
      <c r="E10" s="334"/>
      <c r="F10" s="334"/>
      <c r="G10" s="335"/>
      <c r="H10" s="85">
        <f>IF(I19=0,0,IF(I19&gt;K19,3,IF(AND(I19=K19,I29=K29),1,I29)))</f>
        <v>2</v>
      </c>
      <c r="I10" s="336" t="s">
        <v>7</v>
      </c>
      <c r="J10" s="336"/>
      <c r="K10" s="336"/>
      <c r="L10" s="85">
        <f>IF(K19=0,0,IF(K19&gt;I19,3,IF(AND(K19=I19,K29=I29),1,K29)))</f>
        <v>1</v>
      </c>
      <c r="M10" s="333" t="s">
        <v>80</v>
      </c>
      <c r="N10" s="334"/>
      <c r="O10" s="334"/>
      <c r="P10" s="334"/>
      <c r="Q10" s="334"/>
      <c r="R10" s="335"/>
    </row>
    <row r="11" spans="2:18" ht="16.5" customHeight="1" thickBot="1" x14ac:dyDescent="0.25">
      <c r="C11" s="78" t="s">
        <v>81</v>
      </c>
    </row>
    <row r="12" spans="2:18" ht="16.5" customHeight="1" thickBot="1" x14ac:dyDescent="0.25">
      <c r="B12" s="86" t="s">
        <v>8</v>
      </c>
      <c r="C12" s="87" t="s">
        <v>9</v>
      </c>
      <c r="D12" s="88" t="s">
        <v>10</v>
      </c>
      <c r="E12" s="88" t="s">
        <v>11</v>
      </c>
      <c r="F12" s="88" t="s">
        <v>12</v>
      </c>
      <c r="G12" s="88" t="s">
        <v>13</v>
      </c>
      <c r="H12" s="87" t="s">
        <v>14</v>
      </c>
      <c r="I12" s="89"/>
      <c r="J12" s="89"/>
      <c r="K12" s="89"/>
      <c r="L12" s="90"/>
      <c r="M12" s="88" t="s">
        <v>13</v>
      </c>
      <c r="N12" s="88" t="s">
        <v>12</v>
      </c>
      <c r="O12" s="88" t="s">
        <v>11</v>
      </c>
      <c r="P12" s="88" t="s">
        <v>10</v>
      </c>
      <c r="Q12" s="90" t="s">
        <v>9</v>
      </c>
      <c r="R12" s="91" t="s">
        <v>8</v>
      </c>
    </row>
    <row r="13" spans="2:18" ht="30" customHeight="1" x14ac:dyDescent="0.2">
      <c r="B13" s="324">
        <v>1</v>
      </c>
      <c r="C13" s="306" t="s">
        <v>54</v>
      </c>
      <c r="D13" s="92">
        <v>101.8</v>
      </c>
      <c r="E13" s="92">
        <v>103</v>
      </c>
      <c r="F13" s="92">
        <v>99</v>
      </c>
      <c r="G13" s="92">
        <v>100.4</v>
      </c>
      <c r="H13" s="93">
        <f>IF(SUM(D13:G13)=0,0,SUM(D13:G13))</f>
        <v>404.20000000000005</v>
      </c>
      <c r="I13" s="94">
        <f>IF(SUM(D14:H14)=0,0,SUM(D14:H14))</f>
        <v>4</v>
      </c>
      <c r="J13" s="95" t="s">
        <v>15</v>
      </c>
      <c r="K13" s="96">
        <f>IF(SUM(M14:P14)=0,0,SUM(M14:P14))</f>
        <v>4</v>
      </c>
      <c r="L13" s="93">
        <f>IF(SUM(M13:P13)=0,0,SUM(M13:P13))</f>
        <v>402.9</v>
      </c>
      <c r="M13" s="92">
        <v>102.7</v>
      </c>
      <c r="N13" s="92">
        <v>99.9</v>
      </c>
      <c r="O13" s="92">
        <v>100.2</v>
      </c>
      <c r="P13" s="92">
        <v>100.1</v>
      </c>
      <c r="Q13" s="325" t="s">
        <v>59</v>
      </c>
      <c r="R13" s="324">
        <v>2</v>
      </c>
    </row>
    <row r="14" spans="2:18" ht="16.5" customHeight="1" x14ac:dyDescent="0.2">
      <c r="B14" s="305"/>
      <c r="C14" s="307"/>
      <c r="D14" s="97">
        <f>IF(D13=0,"",IF(D13&gt;P13,2,IF(D13=P13,1,0)))</f>
        <v>2</v>
      </c>
      <c r="E14" s="97">
        <f>IF(E13=0,"",IF(E13&gt;O13,2,IF(E13=O13,1,0)))</f>
        <v>2</v>
      </c>
      <c r="F14" s="97">
        <f>IF(F13=0,"",IF(F13&gt;N13,2,IF(F13=N13,1,0)))</f>
        <v>0</v>
      </c>
      <c r="G14" s="97">
        <f>IF(G13=0,"",IF(G13&gt;M13,2,IF(G13=M13,1,0)))</f>
        <v>0</v>
      </c>
      <c r="H14" s="98"/>
      <c r="I14" s="99"/>
      <c r="J14" s="100"/>
      <c r="K14" s="101"/>
      <c r="L14" s="98"/>
      <c r="M14" s="97">
        <f>IF(M13=0,"",IF(M13&gt;G13,2,IF(M13=G13,1,0)))</f>
        <v>2</v>
      </c>
      <c r="N14" s="97">
        <f>IF(N13=0,"",IF(N13&gt;F13,2,IF(N13=F13,1,0)))</f>
        <v>2</v>
      </c>
      <c r="O14" s="97">
        <f>IF(O13=0,"",IF(O13&gt;E13,2,IF(E13=O13,1,0)))</f>
        <v>0</v>
      </c>
      <c r="P14" s="97">
        <f>IF(P13=0,"",IF(P13&gt;D13,2,IF(P13=D13,1,0)))</f>
        <v>0</v>
      </c>
      <c r="Q14" s="326"/>
      <c r="R14" s="305"/>
    </row>
    <row r="15" spans="2:18" ht="30" customHeight="1" x14ac:dyDescent="0.2">
      <c r="B15" s="304">
        <v>3</v>
      </c>
      <c r="C15" s="306" t="s">
        <v>56</v>
      </c>
      <c r="D15" s="102">
        <v>101.2</v>
      </c>
      <c r="E15" s="102">
        <v>99.6</v>
      </c>
      <c r="F15" s="102">
        <v>104.7</v>
      </c>
      <c r="G15" s="102">
        <v>100.8</v>
      </c>
      <c r="H15" s="103">
        <f>IF(SUM(D15:G15)=0,0,SUM(D15:G15))</f>
        <v>406.3</v>
      </c>
      <c r="I15" s="104">
        <f>IF(SUM(D16:H16)=0,0,SUM(D16:H16))</f>
        <v>8</v>
      </c>
      <c r="J15" s="105" t="s">
        <v>15</v>
      </c>
      <c r="K15" s="106">
        <f>IF(SUM(M16:P16)=0,0,SUM(M16:P16))</f>
        <v>0</v>
      </c>
      <c r="L15" s="103">
        <f>IF(SUM(M15:P15)=0,0,SUM(M15:P15))</f>
        <v>390.3</v>
      </c>
      <c r="M15" s="102">
        <v>96.4</v>
      </c>
      <c r="N15" s="102">
        <v>97.5</v>
      </c>
      <c r="O15" s="102">
        <v>97.7</v>
      </c>
      <c r="P15" s="102">
        <v>98.7</v>
      </c>
      <c r="Q15" s="308" t="s">
        <v>76</v>
      </c>
      <c r="R15" s="304">
        <v>4</v>
      </c>
    </row>
    <row r="16" spans="2:18" ht="16.5" customHeight="1" x14ac:dyDescent="0.2">
      <c r="B16" s="305"/>
      <c r="C16" s="307"/>
      <c r="D16" s="107">
        <f>IF(D15=0,"",IF(D15&gt;P15,2,IF(D15=P15,1,0)))</f>
        <v>2</v>
      </c>
      <c r="E16" s="107">
        <f>IF(E15=0,"",IF(E15&gt;O15,2,IF(E15=O15,1,0)))</f>
        <v>2</v>
      </c>
      <c r="F16" s="107">
        <f>IF(F15=0,"",IF(F15&gt;N15,2,IF(F15=N15,1,0)))</f>
        <v>2</v>
      </c>
      <c r="G16" s="107">
        <f>IF(G15=0,"",IF(G15&gt;M15,2,IF(G15=M15,1,0)))</f>
        <v>2</v>
      </c>
      <c r="H16" s="98"/>
      <c r="I16" s="99"/>
      <c r="J16" s="100"/>
      <c r="K16" s="101"/>
      <c r="L16" s="98"/>
      <c r="M16" s="107">
        <f>IF(M15=0,"",IF(M15&gt;G15,2,IF(M15=G15,1,0)))</f>
        <v>0</v>
      </c>
      <c r="N16" s="107">
        <f>IF(N15=0,"",IF(N15&gt;F15,2,IF(N15=F15,1,0)))</f>
        <v>0</v>
      </c>
      <c r="O16" s="107">
        <f>IF(O15=0,"",IF(O15&gt;E15,2,IF(E15=O15,1,0)))</f>
        <v>0</v>
      </c>
      <c r="P16" s="107">
        <f>IF(P15=0,"",IF(P15&gt;D15,2,IF(P15=D15,1,0)))</f>
        <v>0</v>
      </c>
      <c r="Q16" s="309"/>
      <c r="R16" s="305"/>
    </row>
    <row r="17" spans="2:108" ht="30" customHeight="1" x14ac:dyDescent="0.2">
      <c r="B17" s="304">
        <v>5</v>
      </c>
      <c r="C17" s="306" t="s">
        <v>65</v>
      </c>
      <c r="D17" s="102">
        <v>97.2</v>
      </c>
      <c r="E17" s="102">
        <v>100.5</v>
      </c>
      <c r="F17" s="102">
        <v>98.7</v>
      </c>
      <c r="G17" s="102">
        <v>97.7</v>
      </c>
      <c r="H17" s="103">
        <f>IF(SUM(D17:G17)=0,0,SUM(D17:G17))</f>
        <v>394.09999999999997</v>
      </c>
      <c r="I17" s="104">
        <f>IF(SUM(D18:H18)=0,0,SUM(D18:H18))</f>
        <v>0</v>
      </c>
      <c r="J17" s="105" t="s">
        <v>15</v>
      </c>
      <c r="K17" s="106">
        <f>IF(SUM(M18:P18)=0,0,SUM(M18:P18))</f>
        <v>8</v>
      </c>
      <c r="L17" s="103">
        <f>IF(SUM(M17:P17)=0,0,SUM(M17:P17))</f>
        <v>397</v>
      </c>
      <c r="M17" s="102">
        <v>97.9</v>
      </c>
      <c r="N17" s="102">
        <v>99.5</v>
      </c>
      <c r="O17" s="102">
        <v>100.8</v>
      </c>
      <c r="P17" s="102">
        <v>98.8</v>
      </c>
      <c r="Q17" s="308" t="s">
        <v>64</v>
      </c>
      <c r="R17" s="304">
        <v>6</v>
      </c>
    </row>
    <row r="18" spans="2:108" ht="16.5" customHeight="1" x14ac:dyDescent="0.2">
      <c r="B18" s="305"/>
      <c r="C18" s="307"/>
      <c r="D18" s="107">
        <f>IF(D17=0,"",IF(D17&gt;P17,2,IF(D17=P17,1,0)))</f>
        <v>0</v>
      </c>
      <c r="E18" s="107">
        <f>IF(E17=0,"",IF(E17&gt;O17,2,IF(E17=O17,1,0)))</f>
        <v>0</v>
      </c>
      <c r="F18" s="107">
        <f>IF(F17=0,"",IF(F17&gt;N17,2,IF(F17=N17,1,0)))</f>
        <v>0</v>
      </c>
      <c r="G18" s="107">
        <f>IF(G17=0,"",IF(G17&gt;M17,2,IF(G17=M17,1,0)))</f>
        <v>0</v>
      </c>
      <c r="H18" s="98"/>
      <c r="I18" s="99"/>
      <c r="J18" s="100"/>
      <c r="K18" s="101"/>
      <c r="L18" s="98"/>
      <c r="M18" s="107">
        <f>IF(M17=0,"",IF(M17&gt;G17,2,IF(M17=G17,1,0)))</f>
        <v>2</v>
      </c>
      <c r="N18" s="107">
        <f>IF(N17=0,"",IF(N17&gt;F17,2,IF(N17=F17,1,0)))</f>
        <v>2</v>
      </c>
      <c r="O18" s="107">
        <f>IF(O17=0,"",IF(O17&gt;E17,2,IF(E17=O17,1,0)))</f>
        <v>2</v>
      </c>
      <c r="P18" s="107">
        <f>IF(P17=0,"",IF(P17&gt;D17,2,IF(P17=D17,1,0)))</f>
        <v>2</v>
      </c>
      <c r="Q18" s="309"/>
      <c r="R18" s="305"/>
    </row>
    <row r="19" spans="2:108" ht="16.5" customHeight="1" x14ac:dyDescent="0.2">
      <c r="B19" s="110"/>
      <c r="C19" s="310" t="str">
        <f>IF(AND(H19=0,L19=0),"",IF(OR(I19&gt;K19,K19&gt;I19),"kein Stechen erforderlich","Stechen"))</f>
        <v>Stechen</v>
      </c>
      <c r="D19" s="311"/>
      <c r="E19" s="312"/>
      <c r="F19" s="313" t="s">
        <v>16</v>
      </c>
      <c r="G19" s="314"/>
      <c r="H19" s="111">
        <f>IF(SUM(H13:H18)=0,0,SUM(H13:H18))</f>
        <v>1204.5999999999999</v>
      </c>
      <c r="I19" s="112">
        <f>IF(SUM(I13:I18)=0,0,SUM(I13:I18))</f>
        <v>12</v>
      </c>
      <c r="J19" s="113" t="s">
        <v>15</v>
      </c>
      <c r="K19" s="114">
        <f>IF(SUM(K13:K18)=0,0,SUM(K13:K18))</f>
        <v>12</v>
      </c>
      <c r="L19" s="111">
        <f>IF(SUM(L13:L18)=0,0,SUM(L13:L18))</f>
        <v>1190.2</v>
      </c>
      <c r="M19" s="313" t="s">
        <v>16</v>
      </c>
      <c r="N19" s="314"/>
      <c r="O19" s="317" t="str">
        <f>C19</f>
        <v>Stechen</v>
      </c>
      <c r="P19" s="318"/>
      <c r="Q19" s="319"/>
      <c r="R19" s="110"/>
      <c r="Y19" s="115"/>
      <c r="Z19" s="116"/>
      <c r="AA19" s="116"/>
      <c r="AB19" s="116"/>
      <c r="AC19" s="116"/>
      <c r="AE19" s="117"/>
      <c r="AF19" s="117"/>
      <c r="AG19" s="117"/>
      <c r="AH19" s="117"/>
      <c r="AI19" s="117"/>
      <c r="AK19" s="117"/>
      <c r="AL19" s="117"/>
      <c r="AM19" s="117"/>
      <c r="AN19" s="117"/>
      <c r="AO19" s="117"/>
      <c r="AQ19" s="117"/>
      <c r="AR19" s="117"/>
      <c r="AS19" s="117"/>
      <c r="AT19" s="117"/>
      <c r="AU19" s="117"/>
      <c r="AW19" s="117"/>
      <c r="AX19" s="117"/>
      <c r="AY19" s="117"/>
      <c r="AZ19" s="117"/>
      <c r="BA19" s="117"/>
      <c r="BC19" s="117"/>
      <c r="BD19" s="117"/>
      <c r="BE19" s="117"/>
      <c r="BF19" s="117"/>
      <c r="BG19" s="117"/>
      <c r="BI19" s="117"/>
      <c r="BJ19" s="117"/>
      <c r="BK19" s="117"/>
      <c r="BL19" s="117"/>
      <c r="BM19" s="117"/>
      <c r="BO19" s="117"/>
      <c r="BP19" s="117"/>
      <c r="BQ19" s="117"/>
      <c r="BR19" s="117"/>
      <c r="BS19" s="117"/>
      <c r="BU19" s="117"/>
      <c r="BV19" s="117"/>
      <c r="BW19" s="117"/>
      <c r="BX19" s="117"/>
      <c r="BY19" s="117"/>
      <c r="CA19" s="117"/>
      <c r="CB19" s="117"/>
      <c r="CC19" s="117"/>
      <c r="CD19" s="117"/>
      <c r="CE19" s="117"/>
      <c r="CG19" s="117"/>
      <c r="CH19" s="117"/>
      <c r="CI19" s="117"/>
      <c r="CJ19" s="117"/>
      <c r="CK19" s="117"/>
      <c r="CM19" s="117"/>
      <c r="CN19" s="117"/>
      <c r="CO19" s="117"/>
      <c r="CP19" s="117"/>
      <c r="CQ19" s="117"/>
      <c r="CS19" s="117"/>
      <c r="CT19" s="117"/>
      <c r="CU19" s="117"/>
      <c r="CV19" s="117"/>
      <c r="CW19" s="117"/>
      <c r="CY19" s="117"/>
      <c r="CZ19" s="117"/>
      <c r="DA19" s="117"/>
      <c r="DB19" s="117"/>
      <c r="DC19" s="117"/>
    </row>
    <row r="20" spans="2:108" ht="16.5" customHeight="1" thickBot="1" x14ac:dyDescent="0.25">
      <c r="B20" s="278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Y20" s="115"/>
      <c r="Z20" s="116"/>
      <c r="AA20" s="116"/>
      <c r="AB20" s="116"/>
      <c r="AC20" s="116"/>
      <c r="AE20" s="117"/>
      <c r="AF20" s="117"/>
      <c r="AG20" s="117"/>
      <c r="AH20" s="117"/>
      <c r="AI20" s="117"/>
      <c r="AK20" s="117"/>
      <c r="AL20" s="117"/>
      <c r="AM20" s="117"/>
      <c r="AN20" s="117"/>
      <c r="AO20" s="117"/>
      <c r="AQ20" s="117"/>
      <c r="AR20" s="117"/>
      <c r="AS20" s="117"/>
      <c r="AT20" s="117"/>
      <c r="AU20" s="117"/>
      <c r="AW20" s="117"/>
      <c r="AX20" s="117"/>
      <c r="AY20" s="117"/>
      <c r="AZ20" s="117"/>
      <c r="BA20" s="117"/>
      <c r="BC20" s="117"/>
      <c r="BD20" s="117"/>
      <c r="BE20" s="117"/>
      <c r="BF20" s="117"/>
      <c r="BG20" s="117"/>
      <c r="BI20" s="117"/>
      <c r="BJ20" s="117"/>
      <c r="BK20" s="117"/>
      <c r="BL20" s="117"/>
      <c r="BM20" s="117"/>
      <c r="BO20" s="117"/>
      <c r="BP20" s="117"/>
      <c r="BQ20" s="117"/>
      <c r="BR20" s="117"/>
      <c r="BS20" s="117"/>
      <c r="BU20" s="117"/>
      <c r="BV20" s="117"/>
      <c r="BW20" s="117"/>
      <c r="BX20" s="117"/>
      <c r="BY20" s="117"/>
      <c r="CA20" s="117"/>
      <c r="CB20" s="117"/>
      <c r="CC20" s="117"/>
      <c r="CD20" s="117"/>
      <c r="CE20" s="117"/>
      <c r="CG20" s="117"/>
      <c r="CH20" s="117"/>
      <c r="CI20" s="117"/>
      <c r="CJ20" s="117"/>
      <c r="CK20" s="117"/>
      <c r="CM20" s="117"/>
      <c r="CN20" s="117"/>
      <c r="CO20" s="117"/>
      <c r="CP20" s="117"/>
      <c r="CQ20" s="117"/>
      <c r="CS20" s="117"/>
      <c r="CT20" s="117"/>
      <c r="CU20" s="117"/>
      <c r="CV20" s="117"/>
      <c r="CW20" s="117"/>
      <c r="CY20" s="117"/>
      <c r="CZ20" s="117"/>
      <c r="DA20" s="117"/>
      <c r="DB20" s="117"/>
      <c r="DC20" s="117"/>
    </row>
    <row r="21" spans="2:108" ht="16.5" customHeight="1" thickBot="1" x14ac:dyDescent="0.25">
      <c r="C21" s="298" t="str">
        <f>IF(C19="Stechen",B10,"")</f>
        <v>Knittelfeld</v>
      </c>
      <c r="D21" s="299"/>
      <c r="E21" s="299"/>
      <c r="F21" s="300" t="s">
        <v>17</v>
      </c>
      <c r="G21" s="301"/>
      <c r="H21" s="300" t="s">
        <v>18</v>
      </c>
      <c r="I21" s="302"/>
      <c r="J21" s="301"/>
      <c r="K21" s="300" t="s">
        <v>19</v>
      </c>
      <c r="L21" s="301"/>
      <c r="M21" s="300" t="s">
        <v>20</v>
      </c>
      <c r="N21" s="301"/>
      <c r="O21" s="299" t="str">
        <f>IF(O19="Stechen",M10,"")</f>
        <v>Eggersdorf</v>
      </c>
      <c r="P21" s="299"/>
      <c r="Q21" s="303"/>
      <c r="Y21" s="115"/>
      <c r="Z21" s="116"/>
      <c r="AA21" s="116"/>
      <c r="AB21" s="116"/>
      <c r="AC21" s="116"/>
      <c r="AE21" s="117"/>
      <c r="AF21" s="117"/>
      <c r="AG21" s="117"/>
      <c r="AH21" s="117"/>
      <c r="AI21" s="117"/>
      <c r="AK21" s="117"/>
      <c r="AL21" s="117"/>
      <c r="AM21" s="117"/>
      <c r="AN21" s="117"/>
      <c r="AO21" s="117"/>
      <c r="AQ21" s="117"/>
      <c r="AR21" s="117"/>
      <c r="AS21" s="117"/>
      <c r="AT21" s="117"/>
      <c r="AU21" s="117"/>
      <c r="AW21" s="117"/>
      <c r="AX21" s="117"/>
      <c r="AY21" s="117"/>
      <c r="AZ21" s="117"/>
      <c r="BA21" s="117"/>
      <c r="BC21" s="117"/>
      <c r="BD21" s="117"/>
      <c r="BE21" s="117"/>
      <c r="BF21" s="117"/>
      <c r="BG21" s="117"/>
      <c r="BI21" s="117"/>
      <c r="BJ21" s="117"/>
      <c r="BK21" s="117"/>
      <c r="BL21" s="117"/>
      <c r="BM21" s="117"/>
      <c r="BO21" s="117"/>
      <c r="BP21" s="117"/>
      <c r="BQ21" s="117"/>
      <c r="BR21" s="117"/>
      <c r="BS21" s="117"/>
      <c r="BU21" s="117"/>
      <c r="BV21" s="117"/>
      <c r="BW21" s="117"/>
      <c r="BX21" s="117"/>
      <c r="BY21" s="117"/>
      <c r="CA21" s="117"/>
      <c r="CB21" s="117"/>
      <c r="CC21" s="117"/>
      <c r="CD21" s="117"/>
      <c r="CE21" s="117"/>
      <c r="CG21" s="117"/>
      <c r="CH21" s="117"/>
      <c r="CI21" s="117"/>
      <c r="CJ21" s="117"/>
      <c r="CK21" s="117"/>
      <c r="CM21" s="117"/>
      <c r="CN21" s="117"/>
      <c r="CO21" s="117"/>
      <c r="CP21" s="117"/>
      <c r="CQ21" s="117"/>
      <c r="CS21" s="117"/>
      <c r="CT21" s="117"/>
      <c r="CU21" s="117"/>
      <c r="CV21" s="117"/>
      <c r="CW21" s="117"/>
      <c r="CY21" s="117"/>
      <c r="CZ21" s="117"/>
      <c r="DA21" s="117"/>
      <c r="DB21" s="117"/>
      <c r="DC21" s="117"/>
    </row>
    <row r="22" spans="2:108" ht="16.5" customHeight="1" x14ac:dyDescent="0.2">
      <c r="B22" s="293" t="s">
        <v>14</v>
      </c>
      <c r="C22" s="293"/>
      <c r="D22" s="294" t="s">
        <v>21</v>
      </c>
      <c r="E22" s="294"/>
      <c r="F22" s="118">
        <v>1</v>
      </c>
      <c r="G22" s="119">
        <v>2</v>
      </c>
      <c r="H22" s="118">
        <v>3</v>
      </c>
      <c r="I22" s="295">
        <v>4</v>
      </c>
      <c r="J22" s="296"/>
      <c r="K22" s="118">
        <v>5</v>
      </c>
      <c r="L22" s="119">
        <v>6</v>
      </c>
      <c r="M22" s="118">
        <v>7</v>
      </c>
      <c r="N22" s="119">
        <v>8</v>
      </c>
      <c r="O22" s="294" t="s">
        <v>21</v>
      </c>
      <c r="P22" s="294"/>
      <c r="Q22" s="297" t="s">
        <v>14</v>
      </c>
      <c r="R22" s="297"/>
      <c r="Y22" s="115"/>
      <c r="Z22" s="116"/>
      <c r="AA22" s="116"/>
      <c r="AB22" s="116"/>
      <c r="AC22" s="116"/>
      <c r="AE22" s="117"/>
      <c r="AF22" s="117"/>
      <c r="AG22" s="117"/>
      <c r="AH22" s="117"/>
      <c r="AI22" s="117"/>
      <c r="AK22" s="117"/>
      <c r="AL22" s="117"/>
      <c r="AM22" s="117"/>
      <c r="AN22" s="117"/>
      <c r="AO22" s="117"/>
      <c r="AQ22" s="117"/>
      <c r="AR22" s="117"/>
      <c r="AS22" s="117"/>
      <c r="AT22" s="117"/>
      <c r="AU22" s="117"/>
      <c r="AW22" s="117"/>
      <c r="AX22" s="117"/>
      <c r="AY22" s="117"/>
      <c r="AZ22" s="117"/>
      <c r="BA22" s="117"/>
      <c r="BC22" s="117"/>
      <c r="BD22" s="117"/>
      <c r="BE22" s="117"/>
      <c r="BF22" s="117"/>
      <c r="BG22" s="117"/>
      <c r="BI22" s="117"/>
      <c r="BJ22" s="117"/>
      <c r="BK22" s="117"/>
      <c r="BL22" s="117"/>
      <c r="BM22" s="117"/>
      <c r="BO22" s="117"/>
      <c r="BP22" s="117"/>
      <c r="BQ22" s="117"/>
      <c r="BR22" s="117"/>
      <c r="BS22" s="117"/>
      <c r="BU22" s="117"/>
      <c r="BV22" s="117"/>
      <c r="BW22" s="117"/>
      <c r="BX22" s="117"/>
      <c r="BY22" s="117"/>
      <c r="CA22" s="117"/>
      <c r="CB22" s="117"/>
      <c r="CC22" s="117"/>
      <c r="CD22" s="117"/>
      <c r="CE22" s="117"/>
      <c r="CG22" s="117"/>
      <c r="CH22" s="117"/>
      <c r="CI22" s="117"/>
      <c r="CJ22" s="117"/>
      <c r="CK22" s="117"/>
      <c r="CM22" s="117"/>
      <c r="CN22" s="117"/>
      <c r="CO22" s="117"/>
      <c r="CP22" s="117"/>
      <c r="CQ22" s="117"/>
      <c r="CS22" s="117"/>
      <c r="CT22" s="117"/>
      <c r="CU22" s="117"/>
      <c r="CV22" s="117"/>
      <c r="CW22" s="117"/>
      <c r="CY22" s="117"/>
      <c r="CZ22" s="117"/>
      <c r="DA22" s="117"/>
      <c r="DB22" s="117"/>
      <c r="DC22" s="117"/>
    </row>
    <row r="23" spans="2:108" ht="16.5" customHeight="1" x14ac:dyDescent="0.2">
      <c r="B23" s="274">
        <f>IF(SUM(F24,H24,K24,M24)=0,0,SUM(F24,H24,K24,M24))</f>
        <v>4</v>
      </c>
      <c r="C23" s="276" t="s">
        <v>22</v>
      </c>
      <c r="D23" s="278" t="s">
        <v>23</v>
      </c>
      <c r="E23" s="278"/>
      <c r="F23" s="120">
        <v>10.199999999999999</v>
      </c>
      <c r="G23" s="121">
        <v>9.6999999999999993</v>
      </c>
      <c r="H23" s="120">
        <v>10.7</v>
      </c>
      <c r="I23" s="287">
        <v>8.9</v>
      </c>
      <c r="J23" s="288"/>
      <c r="K23" s="120">
        <v>10.1</v>
      </c>
      <c r="L23" s="121">
        <v>10.9</v>
      </c>
      <c r="M23" s="120"/>
      <c r="N23" s="121"/>
      <c r="O23" s="281" t="s">
        <v>23</v>
      </c>
      <c r="P23" s="278"/>
      <c r="Q23" s="282" t="s">
        <v>22</v>
      </c>
      <c r="R23" s="274">
        <f>IF(SUM(N24,L24,I24,G24)=0,0,SUM(N24,L24,I24,G24))</f>
        <v>2</v>
      </c>
      <c r="Y23" s="115"/>
      <c r="Z23" s="116"/>
      <c r="AA23" s="116"/>
      <c r="AB23" s="116"/>
      <c r="AC23" s="116"/>
      <c r="AD23" s="116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</row>
    <row r="24" spans="2:108" ht="16.5" customHeight="1" x14ac:dyDescent="0.2">
      <c r="B24" s="275"/>
      <c r="C24" s="277"/>
      <c r="D24" s="278" t="s">
        <v>14</v>
      </c>
      <c r="E24" s="284"/>
      <c r="F24" s="122">
        <f>IF(F23="","",IF(F23&gt;G23,2,IF(F23=G23,1,0)))</f>
        <v>2</v>
      </c>
      <c r="G24" s="123">
        <f>IF(G23="","",IF(G23&gt;F23,2,IF(G23=F23,1,0)))</f>
        <v>0</v>
      </c>
      <c r="H24" s="122">
        <f>IF(H23="","",IF(H23&gt;I23,2,IF(H23=I23,1,0)))</f>
        <v>2</v>
      </c>
      <c r="I24" s="285">
        <f>IF(I23="","",IF(I23&gt;H23,2,IF(I23=H23,1,0)))</f>
        <v>0</v>
      </c>
      <c r="J24" s="286" t="str">
        <f>IF(J23="","",IF(J23&gt;I23,2,IF(J23=I23,1,"")))</f>
        <v/>
      </c>
      <c r="K24" s="122">
        <f>IF(K23="","",IF(K23&gt;L23,2,IF(K23=L23,1,0)))</f>
        <v>0</v>
      </c>
      <c r="L24" s="123">
        <f>IF(L23="","",IF(L23&gt;K23,2,IF(L23=K23,1,0)))</f>
        <v>2</v>
      </c>
      <c r="M24" s="122" t="str">
        <f>IF(M23="","",IF(M23&gt;N23,2,IF(M23=N23,1,0)))</f>
        <v/>
      </c>
      <c r="N24" s="123" t="str">
        <f>IF(N23="","",IF(N23&gt;M23,2,IF(N23=M23,1,0)))</f>
        <v/>
      </c>
      <c r="O24" s="281" t="s">
        <v>14</v>
      </c>
      <c r="P24" s="278"/>
      <c r="Q24" s="283"/>
      <c r="R24" s="275"/>
      <c r="Y24" s="115"/>
      <c r="Z24" s="116"/>
      <c r="AA24" s="116"/>
      <c r="AB24" s="116"/>
      <c r="AC24" s="116"/>
      <c r="AD24" s="116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</row>
    <row r="25" spans="2:108" ht="16.5" customHeight="1" x14ac:dyDescent="0.2">
      <c r="B25" s="274">
        <f>IF(SUM(F26,H26,K26,M26)=0,0,SUM(F26,H26,K26,M26))</f>
        <v>0</v>
      </c>
      <c r="C25" s="276" t="s">
        <v>24</v>
      </c>
      <c r="D25" s="278" t="s">
        <v>23</v>
      </c>
      <c r="E25" s="278"/>
      <c r="F25" s="120"/>
      <c r="G25" s="121"/>
      <c r="H25" s="120"/>
      <c r="I25" s="287"/>
      <c r="J25" s="288"/>
      <c r="K25" s="120"/>
      <c r="L25" s="121"/>
      <c r="M25" s="120"/>
      <c r="N25" s="121"/>
      <c r="O25" s="281" t="s">
        <v>23</v>
      </c>
      <c r="P25" s="278"/>
      <c r="Q25" s="282" t="s">
        <v>24</v>
      </c>
      <c r="R25" s="274">
        <f>IF(SUM(N26,L26,I26,G26)=0,0,SUM(N26,L26,I26,G26))</f>
        <v>0</v>
      </c>
      <c r="Y25" s="115"/>
      <c r="Z25" s="116"/>
      <c r="AA25" s="116"/>
      <c r="AB25" s="116"/>
      <c r="AC25" s="116"/>
      <c r="AD25" s="116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</row>
    <row r="26" spans="2:108" ht="16.5" customHeight="1" x14ac:dyDescent="0.2">
      <c r="B26" s="275"/>
      <c r="C26" s="277"/>
      <c r="D26" s="278" t="s">
        <v>14</v>
      </c>
      <c r="E26" s="284"/>
      <c r="F26" s="124" t="str">
        <f>IF(F25="","",IF(F25&gt;G25,2,IF(F25=G25,1,0)))</f>
        <v/>
      </c>
      <c r="G26" s="125" t="str">
        <f>IF(G25="","",IF(G25&gt;F25,2,IF(G25=F25,1,0)))</f>
        <v/>
      </c>
      <c r="H26" s="124" t="str">
        <f>IF(H25="","",IF(H25&gt;I25,2,IF(H25=I25,1,0)))</f>
        <v/>
      </c>
      <c r="I26" s="291" t="str">
        <f>IF(I25="","",IF(I25&gt;H25,2,IF(I25=H25,1,0)))</f>
        <v/>
      </c>
      <c r="J26" s="292" t="str">
        <f>IF(J25="","",IF(J25&gt;I25,2,IF(J25=I25,1,"")))</f>
        <v/>
      </c>
      <c r="K26" s="124" t="str">
        <f>IF(K25="","",IF(K25&gt;L25,2,IF(K25=L25,1,0)))</f>
        <v/>
      </c>
      <c r="L26" s="125" t="str">
        <f>IF(L25="","",IF(L25&gt;K25,2,IF(L25=K25,1,0)))</f>
        <v/>
      </c>
      <c r="M26" s="124" t="str">
        <f>IF(M25="","",IF(M25&gt;N25,2,IF(M25=N25,1,0)))</f>
        <v/>
      </c>
      <c r="N26" s="125" t="str">
        <f>IF(N25="","",IF(N25&gt;M25,2,IF(N25=M25,1,0)))</f>
        <v/>
      </c>
      <c r="O26" s="281" t="s">
        <v>14</v>
      </c>
      <c r="P26" s="278"/>
      <c r="Q26" s="283"/>
      <c r="R26" s="275"/>
      <c r="Y26" s="115"/>
      <c r="Z26" s="116"/>
      <c r="AA26" s="116"/>
      <c r="AB26" s="116"/>
      <c r="AC26" s="116"/>
      <c r="AD26" s="116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</row>
    <row r="27" spans="2:108" ht="16.5" customHeight="1" x14ac:dyDescent="0.2">
      <c r="B27" s="274">
        <f>IF(SUM(F28,H28,K28,M28)=0,0,SUM(F28,H28,K28,M28))</f>
        <v>0</v>
      </c>
      <c r="C27" s="276" t="s">
        <v>25</v>
      </c>
      <c r="D27" s="278" t="s">
        <v>23</v>
      </c>
      <c r="E27" s="278"/>
      <c r="F27" s="126"/>
      <c r="G27" s="127"/>
      <c r="H27" s="126"/>
      <c r="I27" s="279"/>
      <c r="J27" s="280"/>
      <c r="K27" s="126"/>
      <c r="L27" s="127"/>
      <c r="M27" s="126"/>
      <c r="N27" s="127"/>
      <c r="O27" s="281" t="s">
        <v>23</v>
      </c>
      <c r="P27" s="278"/>
      <c r="Q27" s="282" t="s">
        <v>25</v>
      </c>
      <c r="R27" s="274">
        <f>IF(SUM(N28,L28,I28,G28)=0,0,SUM(N28,L28,I28,G28))</f>
        <v>0</v>
      </c>
      <c r="Y27" s="115"/>
      <c r="Z27" s="116"/>
      <c r="AA27" s="116"/>
      <c r="AB27" s="116"/>
      <c r="AC27" s="116"/>
      <c r="AD27" s="116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</row>
    <row r="28" spans="2:108" ht="16.5" customHeight="1" thickBot="1" x14ac:dyDescent="0.25">
      <c r="B28" s="275"/>
      <c r="C28" s="277"/>
      <c r="D28" s="278" t="s">
        <v>14</v>
      </c>
      <c r="E28" s="278"/>
      <c r="F28" s="128" t="str">
        <f>IF(F27="","",IF(F27&gt;G27,2,IF(F27=G27,1,0)))</f>
        <v/>
      </c>
      <c r="G28" s="129" t="str">
        <f>IF(G27="","",IF(G27&gt;F27,2,IF(G27=F27,1,0)))</f>
        <v/>
      </c>
      <c r="H28" s="128" t="str">
        <f>IF(H27="","",IF(H27&gt;I27,2,IF(H27=I27,1,0)))</f>
        <v/>
      </c>
      <c r="I28" s="289" t="str">
        <f>IF(I27="","",IF(I27&gt;H27,2,IF(I27=H27,1,0)))</f>
        <v/>
      </c>
      <c r="J28" s="290" t="str">
        <f>IF(J27="","",IF(J27&gt;I27,2,IF(J27=I27,1,"")))</f>
        <v/>
      </c>
      <c r="K28" s="128" t="str">
        <f>IF(K27="","",IF(K27&gt;L27,2,IF(K27=L27,1,0)))</f>
        <v/>
      </c>
      <c r="L28" s="129" t="str">
        <f>IF(L27="","",IF(L27&gt;K27,2,IF(L27=K27,1,0)))</f>
        <v/>
      </c>
      <c r="M28" s="128" t="str">
        <f>IF(M27="","",IF(M27&gt;N27,2,IF(M27=N27,1,0)))</f>
        <v/>
      </c>
      <c r="N28" s="129" t="str">
        <f>IF(N27="","",IF(N27&gt;M27,2,IF(N27=M27,1,0)))</f>
        <v/>
      </c>
      <c r="O28" s="278" t="s">
        <v>14</v>
      </c>
      <c r="P28" s="278"/>
      <c r="Q28" s="283"/>
      <c r="R28" s="275"/>
      <c r="Y28" s="115"/>
      <c r="Z28" s="116"/>
      <c r="AA28" s="116"/>
      <c r="AB28" s="116"/>
      <c r="AC28" s="116"/>
      <c r="AD28" s="116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</row>
    <row r="29" spans="2:108" ht="18" customHeight="1" x14ac:dyDescent="0.2">
      <c r="B29" s="130"/>
      <c r="D29" s="131"/>
      <c r="E29" s="132">
        <f>IF(I19=K19,1,0)</f>
        <v>1</v>
      </c>
      <c r="F29" s="133">
        <f>IF(B23&gt;R23,1,0)</f>
        <v>1</v>
      </c>
      <c r="G29" s="133">
        <f>IF(B25&gt;R25,1,0)</f>
        <v>0</v>
      </c>
      <c r="H29" s="133">
        <f>IF(B27&gt;R27,1,0)</f>
        <v>0</v>
      </c>
      <c r="I29" s="133">
        <f>SUM(E29:H29)</f>
        <v>2</v>
      </c>
      <c r="J29" s="134"/>
      <c r="K29" s="133">
        <f>SUM(L29:O29)</f>
        <v>1</v>
      </c>
      <c r="L29" s="133">
        <f>IF(R27&gt;B27,1,0)</f>
        <v>0</v>
      </c>
      <c r="M29" s="133">
        <f>IF(R25&gt;B25,1,0)</f>
        <v>0</v>
      </c>
      <c r="N29" s="133">
        <f>IF(R23&gt;B23,1,0)</f>
        <v>0</v>
      </c>
      <c r="O29" s="135">
        <f>IF(K19=I19,1,0)</f>
        <v>1</v>
      </c>
      <c r="P29" s="136"/>
      <c r="R29" s="130"/>
      <c r="Y29" s="115"/>
      <c r="Z29" s="116"/>
      <c r="AA29" s="116"/>
      <c r="AB29" s="116"/>
      <c r="AC29" s="116"/>
      <c r="AD29" s="116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</row>
    <row r="30" spans="2:108" ht="16.5" customHeight="1" x14ac:dyDescent="0.2">
      <c r="C30" s="79" t="s">
        <v>0</v>
      </c>
      <c r="D30" s="320" t="s">
        <v>1</v>
      </c>
      <c r="E30" s="320"/>
      <c r="F30" s="320"/>
      <c r="G30" s="80">
        <v>2</v>
      </c>
      <c r="H30" s="321" t="s">
        <v>2</v>
      </c>
      <c r="I30" s="321"/>
      <c r="J30" s="322">
        <v>43813</v>
      </c>
      <c r="K30" s="322"/>
      <c r="L30" s="322"/>
      <c r="M30" s="322"/>
      <c r="N30" s="79" t="s">
        <v>3</v>
      </c>
      <c r="O30" s="323" t="s">
        <v>79</v>
      </c>
      <c r="P30" s="323"/>
      <c r="Q30" s="323"/>
    </row>
    <row r="31" spans="2:108" ht="19.5" customHeight="1" x14ac:dyDescent="0.2"/>
    <row r="32" spans="2:108" ht="19.5" customHeight="1" x14ac:dyDescent="0.25">
      <c r="D32" s="327" t="str">
        <f>$D$4</f>
        <v>LUFTGEWEHR</v>
      </c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</row>
    <row r="33" spans="2:107" ht="19.5" customHeight="1" x14ac:dyDescent="0.25">
      <c r="D33" s="329" t="str">
        <f>$D$5</f>
        <v>SAISON 2019 / 20</v>
      </c>
      <c r="E33" s="329"/>
      <c r="F33" s="329"/>
      <c r="G33" s="329"/>
      <c r="H33" s="329"/>
      <c r="I33" s="329"/>
      <c r="J33" s="329"/>
      <c r="K33" s="329"/>
      <c r="L33" s="329"/>
      <c r="M33" s="329"/>
      <c r="N33" s="329"/>
      <c r="O33" s="329"/>
      <c r="P33" s="329"/>
    </row>
    <row r="34" spans="2:107" ht="19.5" customHeight="1" x14ac:dyDescent="0.25">
      <c r="D34" s="327" t="str">
        <f>$D$6</f>
        <v>Landesliga</v>
      </c>
      <c r="E34" s="327"/>
      <c r="F34" s="327"/>
      <c r="G34" s="327"/>
      <c r="H34" s="327"/>
      <c r="I34" s="327"/>
      <c r="J34" s="327"/>
      <c r="K34" s="327"/>
      <c r="L34" s="327"/>
      <c r="M34" s="327"/>
      <c r="N34" s="327"/>
      <c r="O34" s="327"/>
      <c r="P34" s="327"/>
    </row>
    <row r="35" spans="2:107" ht="19.5" customHeight="1" x14ac:dyDescent="0.2"/>
    <row r="36" spans="2:107" ht="16.5" customHeight="1" x14ac:dyDescent="0.2">
      <c r="D36" s="330" t="s">
        <v>1</v>
      </c>
      <c r="E36" s="331"/>
      <c r="F36" s="331"/>
      <c r="G36" s="331"/>
      <c r="H36" s="331"/>
      <c r="I36" s="81">
        <v>2</v>
      </c>
      <c r="J36" s="82"/>
      <c r="K36" s="332" t="s">
        <v>6</v>
      </c>
      <c r="L36" s="332"/>
      <c r="M36" s="332"/>
      <c r="N36" s="81">
        <f>N8+1</f>
        <v>2</v>
      </c>
      <c r="O36" s="83"/>
      <c r="P36" s="84"/>
    </row>
    <row r="37" spans="2:107" ht="8.25" customHeight="1" x14ac:dyDescent="0.2"/>
    <row r="38" spans="2:107" ht="16.5" customHeight="1" x14ac:dyDescent="0.2">
      <c r="B38" s="333" t="s">
        <v>82</v>
      </c>
      <c r="C38" s="334"/>
      <c r="D38" s="334"/>
      <c r="E38" s="334"/>
      <c r="F38" s="334"/>
      <c r="G38" s="335"/>
      <c r="H38" s="85">
        <f>IF(I47=0,0,IF(I47&gt;K47,3,IF(AND(I47=K47,I57=K57),1,I57)))</f>
        <v>3</v>
      </c>
      <c r="I38" s="336" t="s">
        <v>7</v>
      </c>
      <c r="J38" s="336"/>
      <c r="K38" s="336"/>
      <c r="L38" s="85">
        <f>IF(K47=0,0,IF(K47&gt;I47,3,IF(AND(K47=I47,K57=I57),1,K57)))</f>
        <v>0</v>
      </c>
      <c r="M38" s="333" t="s">
        <v>83</v>
      </c>
      <c r="N38" s="334"/>
      <c r="O38" s="334"/>
      <c r="P38" s="334"/>
      <c r="Q38" s="334"/>
      <c r="R38" s="335"/>
    </row>
    <row r="39" spans="2:107" ht="16.5" customHeight="1" thickBot="1" x14ac:dyDescent="0.25">
      <c r="C39" s="78" t="s">
        <v>81</v>
      </c>
    </row>
    <row r="40" spans="2:107" ht="16.5" customHeight="1" thickBot="1" x14ac:dyDescent="0.25">
      <c r="B40" s="86" t="s">
        <v>8</v>
      </c>
      <c r="C40" s="87" t="s">
        <v>9</v>
      </c>
      <c r="D40" s="88" t="s">
        <v>10</v>
      </c>
      <c r="E40" s="88" t="s">
        <v>11</v>
      </c>
      <c r="F40" s="88" t="s">
        <v>12</v>
      </c>
      <c r="G40" s="88" t="s">
        <v>13</v>
      </c>
      <c r="H40" s="87" t="s">
        <v>14</v>
      </c>
      <c r="I40" s="89"/>
      <c r="J40" s="89"/>
      <c r="K40" s="89"/>
      <c r="L40" s="90"/>
      <c r="M40" s="88" t="s">
        <v>13</v>
      </c>
      <c r="N40" s="88" t="s">
        <v>12</v>
      </c>
      <c r="O40" s="88" t="s">
        <v>11</v>
      </c>
      <c r="P40" s="88" t="s">
        <v>10</v>
      </c>
      <c r="Q40" s="90" t="s">
        <v>9</v>
      </c>
      <c r="R40" s="91" t="s">
        <v>8</v>
      </c>
    </row>
    <row r="41" spans="2:107" ht="30" customHeight="1" x14ac:dyDescent="0.2">
      <c r="B41" s="324">
        <v>1</v>
      </c>
      <c r="C41" s="306" t="s">
        <v>60</v>
      </c>
      <c r="D41" s="92">
        <v>102.8</v>
      </c>
      <c r="E41" s="92">
        <v>101.3</v>
      </c>
      <c r="F41" s="92">
        <v>101.7</v>
      </c>
      <c r="G41" s="92">
        <v>101</v>
      </c>
      <c r="H41" s="93">
        <f>IF(SUM(D41:G41)=0,0,SUM(D41:G41))</f>
        <v>406.8</v>
      </c>
      <c r="I41" s="94">
        <f>IF(SUM(D42:H42)=0,0,SUM(D42:H42))</f>
        <v>8</v>
      </c>
      <c r="J41" s="95" t="s">
        <v>15</v>
      </c>
      <c r="K41" s="96">
        <f>IF(SUM(M42:P42)=0,0,SUM(M42:P42))</f>
        <v>0</v>
      </c>
      <c r="L41" s="93">
        <f>IF(SUM(M41:P41)=0,0,SUM(M41:P41))</f>
        <v>392.20000000000005</v>
      </c>
      <c r="M41" s="92">
        <v>96.6</v>
      </c>
      <c r="N41" s="92">
        <v>99</v>
      </c>
      <c r="O41" s="92">
        <v>100</v>
      </c>
      <c r="P41" s="92">
        <v>96.6</v>
      </c>
      <c r="Q41" s="325" t="s">
        <v>52</v>
      </c>
      <c r="R41" s="324">
        <v>2</v>
      </c>
    </row>
    <row r="42" spans="2:107" ht="16.5" customHeight="1" x14ac:dyDescent="0.2">
      <c r="B42" s="305"/>
      <c r="C42" s="307"/>
      <c r="D42" s="97">
        <f>IF(D41=0,"",IF(D41&gt;P41,2,IF(D41=P41,1,0)))</f>
        <v>2</v>
      </c>
      <c r="E42" s="97">
        <f>IF(E41=0,"",IF(E41&gt;O41,2,IF(E41=O41,1,0)))</f>
        <v>2</v>
      </c>
      <c r="F42" s="97">
        <f>IF(F41=0,"",IF(F41&gt;N41,2,IF(F41=N41,1,0)))</f>
        <v>2</v>
      </c>
      <c r="G42" s="97">
        <f>IF(G41=0,"",IF(G41&gt;M41,2,IF(G41=M41,1,0)))</f>
        <v>2</v>
      </c>
      <c r="H42" s="98"/>
      <c r="I42" s="99"/>
      <c r="J42" s="100"/>
      <c r="K42" s="101"/>
      <c r="L42" s="98"/>
      <c r="M42" s="97">
        <f>IF(M41=0,"",IF(M41&gt;G41,2,IF(M41=G41,1,0)))</f>
        <v>0</v>
      </c>
      <c r="N42" s="97">
        <f>IF(N41=0,"",IF(N41&gt;F41,2,IF(N41=F41,1,0)))</f>
        <v>0</v>
      </c>
      <c r="O42" s="97">
        <f>IF(O41=0,"",IF(O41&gt;E41,2,IF(E41=O41,1,0)))</f>
        <v>0</v>
      </c>
      <c r="P42" s="97">
        <f>IF(P41=0,"",IF(P41&gt;D41,2,IF(P41=D41,1,0)))</f>
        <v>0</v>
      </c>
      <c r="Q42" s="326"/>
      <c r="R42" s="305"/>
    </row>
    <row r="43" spans="2:107" ht="30" customHeight="1" x14ac:dyDescent="0.2">
      <c r="B43" s="304">
        <v>3</v>
      </c>
      <c r="C43" s="306" t="s">
        <v>61</v>
      </c>
      <c r="D43" s="102">
        <v>96.2</v>
      </c>
      <c r="E43" s="102">
        <v>102</v>
      </c>
      <c r="F43" s="102">
        <v>97.3</v>
      </c>
      <c r="G43" s="102">
        <v>101.2</v>
      </c>
      <c r="H43" s="103">
        <f>IF(SUM(D43:G43)=0,0,SUM(D43:G43))</f>
        <v>396.7</v>
      </c>
      <c r="I43" s="104">
        <f>IF(SUM(D44:H44)=0,0,SUM(D44:H44))</f>
        <v>6</v>
      </c>
      <c r="J43" s="105" t="s">
        <v>15</v>
      </c>
      <c r="K43" s="106">
        <f>IF(SUM(M44:P44)=0,0,SUM(M44:P44))</f>
        <v>2</v>
      </c>
      <c r="L43" s="103">
        <f>IF(SUM(M43:P43)=0,0,SUM(M43:P43))</f>
        <v>382.7</v>
      </c>
      <c r="M43" s="102">
        <v>98.3</v>
      </c>
      <c r="N43" s="102">
        <v>94.6</v>
      </c>
      <c r="O43" s="102">
        <v>90.6</v>
      </c>
      <c r="P43" s="102">
        <v>99.2</v>
      </c>
      <c r="Q43" s="308" t="s">
        <v>51</v>
      </c>
      <c r="R43" s="304">
        <v>4</v>
      </c>
    </row>
    <row r="44" spans="2:107" ht="16.5" customHeight="1" x14ac:dyDescent="0.2">
      <c r="B44" s="305"/>
      <c r="C44" s="307"/>
      <c r="D44" s="107">
        <f>IF(D43=0,"",IF(D43&gt;P43,2,IF(D43=P43,1,0)))</f>
        <v>0</v>
      </c>
      <c r="E44" s="107">
        <f>IF(E43=0,"",IF(E43&gt;O43,2,IF(E43=O43,1,0)))</f>
        <v>2</v>
      </c>
      <c r="F44" s="107">
        <f>IF(F43=0,"",IF(F43&gt;N43,2,IF(F43=N43,1,0)))</f>
        <v>2</v>
      </c>
      <c r="G44" s="107">
        <f>IF(G43=0,"",IF(G43&gt;M43,2,IF(G43=M43,1,0)))</f>
        <v>2</v>
      </c>
      <c r="H44" s="98"/>
      <c r="I44" s="99"/>
      <c r="J44" s="100"/>
      <c r="K44" s="101"/>
      <c r="L44" s="98"/>
      <c r="M44" s="107">
        <f>IF(M43=0,"",IF(M43&gt;G43,2,IF(M43=G43,1,0)))</f>
        <v>0</v>
      </c>
      <c r="N44" s="107">
        <f>IF(N43=0,"",IF(N43&gt;F43,2,IF(N43=F43,1,0)))</f>
        <v>0</v>
      </c>
      <c r="O44" s="107">
        <f>IF(O43=0,"",IF(O43&gt;E43,2,IF(E43=O43,1,0)))</f>
        <v>0</v>
      </c>
      <c r="P44" s="107">
        <f>IF(P43=0,"",IF(P43&gt;D43,2,IF(P43=D43,1,0)))</f>
        <v>2</v>
      </c>
      <c r="Q44" s="309"/>
      <c r="R44" s="305"/>
    </row>
    <row r="45" spans="2:107" ht="30" customHeight="1" x14ac:dyDescent="0.2">
      <c r="B45" s="304">
        <v>5</v>
      </c>
      <c r="C45" s="306" t="s">
        <v>84</v>
      </c>
      <c r="D45" s="102">
        <v>96.5</v>
      </c>
      <c r="E45" s="102">
        <v>91.4</v>
      </c>
      <c r="F45" s="102">
        <v>98.7</v>
      </c>
      <c r="G45" s="102">
        <v>97.7</v>
      </c>
      <c r="H45" s="103">
        <f>IF(SUM(D45:G45)=0,0,SUM(D45:G45))</f>
        <v>384.3</v>
      </c>
      <c r="I45" s="104">
        <f>IF(SUM(D46:H46)=0,0,SUM(D46:H46))</f>
        <v>8</v>
      </c>
      <c r="J45" s="105" t="s">
        <v>15</v>
      </c>
      <c r="K45" s="106">
        <f>IF(SUM(M46:P46)=0,0,SUM(M46:P46))</f>
        <v>0</v>
      </c>
      <c r="L45" s="103">
        <f>IF(SUM(M45:P45)=0,0,SUM(M45:P45))</f>
        <v>350.8</v>
      </c>
      <c r="M45" s="102">
        <v>91.6</v>
      </c>
      <c r="N45" s="102">
        <v>90.6</v>
      </c>
      <c r="O45" s="102">
        <v>88.8</v>
      </c>
      <c r="P45" s="102">
        <v>79.8</v>
      </c>
      <c r="Q45" s="308" t="s">
        <v>85</v>
      </c>
      <c r="R45" s="304">
        <v>6</v>
      </c>
    </row>
    <row r="46" spans="2:107" ht="16.5" customHeight="1" x14ac:dyDescent="0.2">
      <c r="B46" s="305"/>
      <c r="C46" s="307"/>
      <c r="D46" s="107">
        <f>IF(D45=0,"",IF(D45&gt;P45,2,IF(D45=P45,1,0)))</f>
        <v>2</v>
      </c>
      <c r="E46" s="107">
        <f>IF(E45=0,"",IF(E45&gt;O45,2,IF(E45=O45,1,0)))</f>
        <v>2</v>
      </c>
      <c r="F46" s="107">
        <f>IF(F45=0,"",IF(F45&gt;N45,2,IF(F45=N45,1,0)))</f>
        <v>2</v>
      </c>
      <c r="G46" s="107">
        <f>IF(G45=0,"",IF(G45&gt;M45,2,IF(G45=M45,1,0)))</f>
        <v>2</v>
      </c>
      <c r="H46" s="98"/>
      <c r="I46" s="99"/>
      <c r="J46" s="100"/>
      <c r="K46" s="101"/>
      <c r="L46" s="98"/>
      <c r="M46" s="107">
        <f>IF(M45=0,"",IF(M45&gt;G45,2,IF(M45=G45,1,0)))</f>
        <v>0</v>
      </c>
      <c r="N46" s="107">
        <f>IF(N45=0,"",IF(N45&gt;F45,2,IF(N45=F45,1,0)))</f>
        <v>0</v>
      </c>
      <c r="O46" s="107">
        <f>IF(O45=0,"",IF(O45&gt;E45,2,IF(E45=O45,1,0)))</f>
        <v>0</v>
      </c>
      <c r="P46" s="107">
        <f>IF(P45=0,"",IF(P45&gt;D45,2,IF(P45=D45,1,0)))</f>
        <v>0</v>
      </c>
      <c r="Q46" s="309"/>
      <c r="R46" s="305"/>
    </row>
    <row r="47" spans="2:107" ht="16.5" customHeight="1" x14ac:dyDescent="0.2">
      <c r="B47" s="110"/>
      <c r="C47" s="310" t="str">
        <f>IF(AND(H47=0,L47=0),"",IF(OR(I47&gt;K47,K47&gt;I47),"kein Stechen erforderlich","Stechen"))</f>
        <v>kein Stechen erforderlich</v>
      </c>
      <c r="D47" s="311"/>
      <c r="E47" s="312"/>
      <c r="F47" s="313" t="s">
        <v>16</v>
      </c>
      <c r="G47" s="314"/>
      <c r="H47" s="111">
        <f>IF(SUM(H41:H46)=0,0,SUM(H41:H46))</f>
        <v>1187.8</v>
      </c>
      <c r="I47" s="112">
        <f>IF(SUM(I41:I46)=0,0,SUM(I41:I46))</f>
        <v>22</v>
      </c>
      <c r="J47" s="113" t="s">
        <v>15</v>
      </c>
      <c r="K47" s="137">
        <f>IF(SUM(K41:K46)=0,0,SUM(K41:K46))</f>
        <v>2</v>
      </c>
      <c r="L47" s="111">
        <f>IF(SUM(L41:L46)=0,0,SUM(L41:L46))</f>
        <v>1125.7</v>
      </c>
      <c r="M47" s="313" t="s">
        <v>16</v>
      </c>
      <c r="N47" s="314"/>
      <c r="O47" s="317" t="str">
        <f>C47</f>
        <v>kein Stechen erforderlich</v>
      </c>
      <c r="P47" s="318"/>
      <c r="Q47" s="319"/>
      <c r="R47" s="110"/>
      <c r="Y47" s="115"/>
      <c r="Z47" s="116"/>
      <c r="AA47" s="116"/>
      <c r="AB47" s="116"/>
      <c r="AC47" s="116"/>
      <c r="AK47" s="117"/>
      <c r="AL47" s="117"/>
      <c r="AM47" s="117"/>
      <c r="AN47" s="117"/>
      <c r="AO47" s="117"/>
      <c r="AQ47" s="117"/>
      <c r="AR47" s="117"/>
      <c r="AS47" s="117"/>
      <c r="AT47" s="117"/>
      <c r="AU47" s="117"/>
      <c r="AW47" s="117"/>
      <c r="AX47" s="117"/>
      <c r="AY47" s="117"/>
      <c r="AZ47" s="117"/>
      <c r="BA47" s="117"/>
      <c r="BC47" s="117"/>
      <c r="BD47" s="117"/>
      <c r="BE47" s="117"/>
      <c r="BF47" s="117"/>
      <c r="BG47" s="117"/>
      <c r="BI47" s="117"/>
      <c r="BJ47" s="117"/>
      <c r="BK47" s="117"/>
      <c r="BL47" s="117"/>
      <c r="BM47" s="117"/>
      <c r="BO47" s="117"/>
      <c r="BP47" s="117"/>
      <c r="BQ47" s="117"/>
      <c r="BR47" s="117"/>
      <c r="BS47" s="117"/>
      <c r="BU47" s="117"/>
      <c r="BV47" s="117"/>
      <c r="BW47" s="117"/>
      <c r="BX47" s="117"/>
      <c r="BY47" s="117"/>
      <c r="CA47" s="117"/>
      <c r="CB47" s="117"/>
      <c r="CC47" s="117"/>
      <c r="CD47" s="117"/>
      <c r="CE47" s="117"/>
      <c r="CG47" s="117"/>
      <c r="CH47" s="117"/>
      <c r="CI47" s="117"/>
      <c r="CJ47" s="117"/>
      <c r="CK47" s="117"/>
      <c r="CM47" s="117"/>
      <c r="CN47" s="117"/>
      <c r="CO47" s="117"/>
      <c r="CP47" s="117"/>
      <c r="CQ47" s="117"/>
      <c r="CS47" s="117"/>
      <c r="CT47" s="117"/>
      <c r="CU47" s="117"/>
      <c r="CV47" s="117"/>
      <c r="CW47" s="117"/>
      <c r="CY47" s="117"/>
      <c r="CZ47" s="117"/>
      <c r="DA47" s="117"/>
      <c r="DB47" s="117"/>
      <c r="DC47" s="117"/>
    </row>
    <row r="48" spans="2:107" ht="16.5" customHeight="1" thickBot="1" x14ac:dyDescent="0.25">
      <c r="B48" s="278"/>
      <c r="C48" s="278"/>
      <c r="D48" s="278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Y48" s="115"/>
      <c r="Z48" s="116"/>
      <c r="AA48" s="116"/>
      <c r="AB48" s="116"/>
      <c r="AC48" s="116"/>
      <c r="AK48" s="117"/>
      <c r="AL48" s="117"/>
      <c r="AM48" s="117"/>
      <c r="AN48" s="117"/>
      <c r="AO48" s="117"/>
      <c r="AQ48" s="117"/>
      <c r="AR48" s="117"/>
      <c r="AS48" s="117"/>
      <c r="AT48" s="117"/>
      <c r="AU48" s="117"/>
      <c r="AW48" s="117"/>
      <c r="AX48" s="117"/>
      <c r="AY48" s="117"/>
      <c r="AZ48" s="117"/>
      <c r="BA48" s="117"/>
      <c r="BC48" s="117"/>
      <c r="BD48" s="117"/>
      <c r="BE48" s="117"/>
      <c r="BF48" s="117"/>
      <c r="BG48" s="117"/>
      <c r="BI48" s="117"/>
      <c r="BJ48" s="117"/>
      <c r="BK48" s="117"/>
      <c r="BL48" s="117"/>
      <c r="BM48" s="117"/>
      <c r="BO48" s="117"/>
      <c r="BP48" s="117"/>
      <c r="BQ48" s="117"/>
      <c r="BR48" s="117"/>
      <c r="BS48" s="117"/>
      <c r="BU48" s="117"/>
      <c r="BV48" s="117"/>
      <c r="BW48" s="117"/>
      <c r="BX48" s="117"/>
      <c r="BY48" s="117"/>
      <c r="CA48" s="117"/>
      <c r="CB48" s="117"/>
      <c r="CC48" s="117"/>
      <c r="CD48" s="117"/>
      <c r="CE48" s="117"/>
      <c r="CG48" s="117"/>
      <c r="CH48" s="117"/>
      <c r="CI48" s="117"/>
      <c r="CJ48" s="117"/>
      <c r="CK48" s="117"/>
      <c r="CM48" s="117"/>
      <c r="CN48" s="117"/>
      <c r="CO48" s="117"/>
      <c r="CP48" s="117"/>
      <c r="CQ48" s="117"/>
      <c r="CS48" s="117"/>
      <c r="CT48" s="117"/>
      <c r="CU48" s="117"/>
      <c r="CV48" s="117"/>
      <c r="CW48" s="117"/>
      <c r="CY48" s="117"/>
      <c r="CZ48" s="117"/>
      <c r="DA48" s="117"/>
      <c r="DB48" s="117"/>
      <c r="DC48" s="117"/>
    </row>
    <row r="49" spans="2:108" ht="16.5" customHeight="1" thickBot="1" x14ac:dyDescent="0.25">
      <c r="C49" s="298" t="str">
        <f>IF(C47="Stechen",B38,"")</f>
        <v/>
      </c>
      <c r="D49" s="299"/>
      <c r="E49" s="299"/>
      <c r="F49" s="300" t="s">
        <v>17</v>
      </c>
      <c r="G49" s="301"/>
      <c r="H49" s="300" t="s">
        <v>18</v>
      </c>
      <c r="I49" s="302"/>
      <c r="J49" s="301"/>
      <c r="K49" s="300" t="s">
        <v>19</v>
      </c>
      <c r="L49" s="301"/>
      <c r="M49" s="300" t="s">
        <v>20</v>
      </c>
      <c r="N49" s="301"/>
      <c r="O49" s="299" t="str">
        <f>IF(O47="Stechen",M38,"")</f>
        <v/>
      </c>
      <c r="P49" s="299"/>
      <c r="Q49" s="303"/>
      <c r="Y49" s="115"/>
      <c r="Z49" s="116"/>
      <c r="AA49" s="116"/>
      <c r="AB49" s="116"/>
      <c r="AC49" s="116"/>
      <c r="AK49" s="117"/>
      <c r="AL49" s="117"/>
      <c r="AM49" s="117"/>
      <c r="AN49" s="117"/>
      <c r="AO49" s="117"/>
      <c r="AQ49" s="117"/>
      <c r="AR49" s="117"/>
      <c r="AS49" s="117"/>
      <c r="AT49" s="117"/>
      <c r="AU49" s="117"/>
      <c r="AW49" s="117"/>
      <c r="AX49" s="117"/>
      <c r="AY49" s="117"/>
      <c r="AZ49" s="117"/>
      <c r="BA49" s="117"/>
      <c r="BC49" s="117"/>
      <c r="BD49" s="117"/>
      <c r="BE49" s="117"/>
      <c r="BF49" s="117"/>
      <c r="BG49" s="117"/>
      <c r="BI49" s="117"/>
      <c r="BJ49" s="117"/>
      <c r="BK49" s="117"/>
      <c r="BL49" s="117"/>
      <c r="BM49" s="117"/>
      <c r="BO49" s="117"/>
      <c r="BP49" s="117"/>
      <c r="BQ49" s="117"/>
      <c r="BR49" s="117"/>
      <c r="BS49" s="117"/>
      <c r="BU49" s="117"/>
      <c r="BV49" s="117"/>
      <c r="BW49" s="117"/>
      <c r="BX49" s="117"/>
      <c r="BY49" s="117"/>
      <c r="CA49" s="117"/>
      <c r="CB49" s="117"/>
      <c r="CC49" s="117"/>
      <c r="CD49" s="117"/>
      <c r="CE49" s="117"/>
      <c r="CG49" s="117"/>
      <c r="CH49" s="117"/>
      <c r="CI49" s="117"/>
      <c r="CJ49" s="117"/>
      <c r="CK49" s="117"/>
      <c r="CM49" s="117"/>
      <c r="CN49" s="117"/>
      <c r="CO49" s="117"/>
      <c r="CP49" s="117"/>
      <c r="CQ49" s="117"/>
      <c r="CS49" s="117"/>
      <c r="CT49" s="117"/>
      <c r="CU49" s="117"/>
      <c r="CV49" s="117"/>
      <c r="CW49" s="117"/>
      <c r="CY49" s="117"/>
      <c r="CZ49" s="117"/>
      <c r="DA49" s="117"/>
      <c r="DB49" s="117"/>
      <c r="DC49" s="117"/>
    </row>
    <row r="50" spans="2:108" ht="16.5" customHeight="1" x14ac:dyDescent="0.2">
      <c r="B50" s="293" t="s">
        <v>14</v>
      </c>
      <c r="C50" s="293"/>
      <c r="D50" s="294" t="s">
        <v>21</v>
      </c>
      <c r="E50" s="294"/>
      <c r="F50" s="118">
        <v>1</v>
      </c>
      <c r="G50" s="119">
        <v>2</v>
      </c>
      <c r="H50" s="118">
        <v>3</v>
      </c>
      <c r="I50" s="295">
        <v>4</v>
      </c>
      <c r="J50" s="296"/>
      <c r="K50" s="118">
        <v>5</v>
      </c>
      <c r="L50" s="119">
        <v>6</v>
      </c>
      <c r="M50" s="118">
        <v>7</v>
      </c>
      <c r="N50" s="119">
        <v>8</v>
      </c>
      <c r="O50" s="294" t="s">
        <v>21</v>
      </c>
      <c r="P50" s="294"/>
      <c r="Q50" s="297" t="s">
        <v>14</v>
      </c>
      <c r="R50" s="297"/>
      <c r="Y50" s="115"/>
      <c r="Z50" s="116"/>
      <c r="AA50" s="116"/>
      <c r="AB50" s="116"/>
      <c r="AC50" s="116"/>
      <c r="AK50" s="117"/>
      <c r="AL50" s="117"/>
      <c r="AM50" s="117"/>
      <c r="AN50" s="117"/>
      <c r="AO50" s="117"/>
      <c r="AQ50" s="117"/>
      <c r="AR50" s="117"/>
      <c r="AS50" s="117"/>
      <c r="AT50" s="117"/>
      <c r="AU50" s="117"/>
      <c r="AW50" s="117"/>
      <c r="AX50" s="117"/>
      <c r="AY50" s="117"/>
      <c r="AZ50" s="117"/>
      <c r="BA50" s="117"/>
      <c r="BC50" s="117"/>
      <c r="BD50" s="117"/>
      <c r="BE50" s="117"/>
      <c r="BF50" s="117"/>
      <c r="BG50" s="117"/>
      <c r="BI50" s="117"/>
      <c r="BJ50" s="117"/>
      <c r="BK50" s="117"/>
      <c r="BL50" s="117"/>
      <c r="BM50" s="117"/>
      <c r="BO50" s="117"/>
      <c r="BP50" s="117"/>
      <c r="BQ50" s="117"/>
      <c r="BR50" s="117"/>
      <c r="BS50" s="117"/>
      <c r="BU50" s="117"/>
      <c r="BV50" s="117"/>
      <c r="BW50" s="117"/>
      <c r="BX50" s="117"/>
      <c r="BY50" s="117"/>
      <c r="CA50" s="117"/>
      <c r="CB50" s="117"/>
      <c r="CC50" s="117"/>
      <c r="CD50" s="117"/>
      <c r="CE50" s="117"/>
      <c r="CG50" s="117"/>
      <c r="CH50" s="117"/>
      <c r="CI50" s="117"/>
      <c r="CJ50" s="117"/>
      <c r="CK50" s="117"/>
      <c r="CM50" s="117"/>
      <c r="CN50" s="117"/>
      <c r="CO50" s="117"/>
      <c r="CP50" s="117"/>
      <c r="CQ50" s="117"/>
      <c r="CS50" s="117"/>
      <c r="CT50" s="117"/>
      <c r="CU50" s="117"/>
      <c r="CV50" s="117"/>
      <c r="CW50" s="117"/>
      <c r="CY50" s="117"/>
      <c r="CZ50" s="117"/>
      <c r="DA50" s="117"/>
      <c r="DB50" s="117"/>
      <c r="DC50" s="117"/>
    </row>
    <row r="51" spans="2:108" ht="16.5" customHeight="1" x14ac:dyDescent="0.2">
      <c r="B51" s="274">
        <f>IF(SUM(F52,H52,K52,M52)=0,0,SUM(F52,H52,K52,M52))</f>
        <v>0</v>
      </c>
      <c r="C51" s="276" t="s">
        <v>22</v>
      </c>
      <c r="D51" s="278" t="s">
        <v>23</v>
      </c>
      <c r="E51" s="278"/>
      <c r="F51" s="120"/>
      <c r="G51" s="121"/>
      <c r="H51" s="120"/>
      <c r="I51" s="287"/>
      <c r="J51" s="288"/>
      <c r="K51" s="120"/>
      <c r="L51" s="121"/>
      <c r="M51" s="120"/>
      <c r="N51" s="121"/>
      <c r="O51" s="281" t="s">
        <v>23</v>
      </c>
      <c r="P51" s="278"/>
      <c r="Q51" s="282" t="s">
        <v>22</v>
      </c>
      <c r="R51" s="274">
        <f>IF(SUM(N52,L52,I52,G52)=0,0,SUM(N52,L52,I52,G52))</f>
        <v>0</v>
      </c>
      <c r="Y51" s="115"/>
      <c r="Z51" s="116"/>
      <c r="AA51" s="116"/>
      <c r="AB51" s="116"/>
      <c r="AC51" s="116"/>
      <c r="AD51" s="116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</row>
    <row r="52" spans="2:108" ht="16.5" customHeight="1" x14ac:dyDescent="0.2">
      <c r="B52" s="275"/>
      <c r="C52" s="277"/>
      <c r="D52" s="278" t="s">
        <v>14</v>
      </c>
      <c r="E52" s="284"/>
      <c r="F52" s="122" t="str">
        <f>IF(F51="","",IF(F51&gt;G51,2,IF(F51=G51,1,0)))</f>
        <v/>
      </c>
      <c r="G52" s="123" t="str">
        <f>IF(G51="","",IF(G51&gt;F51,2,IF(G51=F51,1,0)))</f>
        <v/>
      </c>
      <c r="H52" s="122" t="str">
        <f>IF(H51="","",IF(H51&gt;I51,2,IF(H51=I51,1,0)))</f>
        <v/>
      </c>
      <c r="I52" s="285" t="str">
        <f>IF(I51="","",IF(I51&gt;H51,2,IF(I51=H51,1,0)))</f>
        <v/>
      </c>
      <c r="J52" s="286" t="str">
        <f>IF(J51="","",IF(J51&gt;I51,2,IF(J51=I51,1,"")))</f>
        <v/>
      </c>
      <c r="K52" s="122" t="str">
        <f>IF(K51="","",IF(K51&gt;L51,2,IF(K51=L51,1,0)))</f>
        <v/>
      </c>
      <c r="L52" s="123" t="str">
        <f>IF(L51="","",IF(L51&gt;K51,2,IF(L51=K51,1,0)))</f>
        <v/>
      </c>
      <c r="M52" s="122" t="str">
        <f>IF(M51="","",IF(M51&gt;N51,2,IF(M51=N51,1,0)))</f>
        <v/>
      </c>
      <c r="N52" s="123" t="str">
        <f>IF(N51="","",IF(N51&gt;M51,2,IF(N51=M51,1,0)))</f>
        <v/>
      </c>
      <c r="O52" s="281" t="s">
        <v>14</v>
      </c>
      <c r="P52" s="278"/>
      <c r="Q52" s="283"/>
      <c r="R52" s="275"/>
      <c r="Y52" s="115"/>
      <c r="Z52" s="116"/>
      <c r="AA52" s="116"/>
      <c r="AB52" s="116"/>
      <c r="AC52" s="116"/>
      <c r="AD52" s="116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</row>
    <row r="53" spans="2:108" ht="16.5" customHeight="1" x14ac:dyDescent="0.2">
      <c r="B53" s="274">
        <f>IF(SUM(F54,H54,K54,M54)=0,0,SUM(F54,H54,K54,M54))</f>
        <v>0</v>
      </c>
      <c r="C53" s="276" t="s">
        <v>24</v>
      </c>
      <c r="D53" s="278" t="s">
        <v>23</v>
      </c>
      <c r="E53" s="278"/>
      <c r="F53" s="120"/>
      <c r="G53" s="121"/>
      <c r="H53" s="120"/>
      <c r="I53" s="287"/>
      <c r="J53" s="288"/>
      <c r="K53" s="120"/>
      <c r="L53" s="121"/>
      <c r="M53" s="120"/>
      <c r="N53" s="121"/>
      <c r="O53" s="281" t="s">
        <v>23</v>
      </c>
      <c r="P53" s="278"/>
      <c r="Q53" s="282" t="s">
        <v>24</v>
      </c>
      <c r="R53" s="274">
        <f>IF(SUM(N54,L54,I54,G54)=0,0,SUM(N54,L54,I54,G54))</f>
        <v>0</v>
      </c>
      <c r="Y53" s="115"/>
      <c r="Z53" s="116"/>
      <c r="AA53" s="116"/>
      <c r="AB53" s="116"/>
      <c r="AC53" s="116"/>
      <c r="AD53" s="116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</row>
    <row r="54" spans="2:108" ht="16.5" customHeight="1" x14ac:dyDescent="0.2">
      <c r="B54" s="275"/>
      <c r="C54" s="277"/>
      <c r="D54" s="278" t="s">
        <v>14</v>
      </c>
      <c r="E54" s="284"/>
      <c r="F54" s="124" t="str">
        <f>IF(F53="","",IF(F53&gt;G53,2,IF(F53=G53,1,0)))</f>
        <v/>
      </c>
      <c r="G54" s="125" t="str">
        <f>IF(G53="","",IF(G53&gt;F53,2,IF(G53=F53,1,0)))</f>
        <v/>
      </c>
      <c r="H54" s="124" t="str">
        <f>IF(H53="","",IF(H53&gt;I53,2,IF(H53=I53,1,0)))</f>
        <v/>
      </c>
      <c r="I54" s="291" t="str">
        <f>IF(I53="","",IF(I53&gt;H53,2,IF(I53=H53,1,0)))</f>
        <v/>
      </c>
      <c r="J54" s="292" t="str">
        <f>IF(J53="","",IF(J53&gt;I53,2,IF(J53=I53,1,"")))</f>
        <v/>
      </c>
      <c r="K54" s="124" t="str">
        <f>IF(K53="","",IF(K53&gt;L53,2,IF(K53=L53,1,0)))</f>
        <v/>
      </c>
      <c r="L54" s="125" t="str">
        <f>IF(L53="","",IF(L53&gt;K53,2,IF(L53=K53,1,0)))</f>
        <v/>
      </c>
      <c r="M54" s="124" t="str">
        <f>IF(M53="","",IF(M53&gt;N53,2,IF(M53=N53,1,0)))</f>
        <v/>
      </c>
      <c r="N54" s="125" t="str">
        <f>IF(N53="","",IF(N53&gt;M53,2,IF(N53=M53,1,0)))</f>
        <v/>
      </c>
      <c r="O54" s="281" t="s">
        <v>14</v>
      </c>
      <c r="P54" s="278"/>
      <c r="Q54" s="283"/>
      <c r="R54" s="275"/>
      <c r="Y54" s="115"/>
      <c r="Z54" s="116"/>
      <c r="AA54" s="116"/>
      <c r="AB54" s="116"/>
      <c r="AC54" s="116"/>
      <c r="AD54" s="116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</row>
    <row r="55" spans="2:108" ht="16.5" customHeight="1" x14ac:dyDescent="0.2">
      <c r="B55" s="274">
        <f>IF(SUM(F56,H56,K56,M56)=0,0,SUM(F56,H56,K56,M56))</f>
        <v>0</v>
      </c>
      <c r="C55" s="276" t="s">
        <v>25</v>
      </c>
      <c r="D55" s="278" t="s">
        <v>23</v>
      </c>
      <c r="E55" s="278"/>
      <c r="F55" s="126"/>
      <c r="G55" s="127"/>
      <c r="H55" s="126"/>
      <c r="I55" s="279"/>
      <c r="J55" s="280"/>
      <c r="K55" s="126"/>
      <c r="L55" s="127"/>
      <c r="M55" s="126"/>
      <c r="N55" s="127"/>
      <c r="O55" s="281" t="s">
        <v>23</v>
      </c>
      <c r="P55" s="278"/>
      <c r="Q55" s="282" t="s">
        <v>25</v>
      </c>
      <c r="R55" s="274">
        <f>IF(SUM(N56,L56,I56,G56)=0,0,SUM(N56,L56,I56,G56))</f>
        <v>0</v>
      </c>
      <c r="Y55" s="115"/>
      <c r="Z55" s="116"/>
      <c r="AA55" s="116"/>
      <c r="AB55" s="116"/>
      <c r="AC55" s="116"/>
      <c r="AD55" s="116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</row>
    <row r="56" spans="2:108" ht="16.5" customHeight="1" thickBot="1" x14ac:dyDescent="0.25">
      <c r="B56" s="275"/>
      <c r="C56" s="277"/>
      <c r="D56" s="278" t="s">
        <v>14</v>
      </c>
      <c r="E56" s="278"/>
      <c r="F56" s="128" t="str">
        <f>IF(F55="","",IF(F55&gt;G55,2,IF(F55=G55,1,0)))</f>
        <v/>
      </c>
      <c r="G56" s="129" t="str">
        <f>IF(G55="","",IF(G55&gt;F55,2,IF(G55=F55,1,0)))</f>
        <v/>
      </c>
      <c r="H56" s="128" t="str">
        <f>IF(H55="","",IF(H55&gt;I55,2,IF(H55=I55,1,0)))</f>
        <v/>
      </c>
      <c r="I56" s="289" t="str">
        <f>IF(I55="","",IF(I55&gt;H55,2,IF(I55=H55,1,0)))</f>
        <v/>
      </c>
      <c r="J56" s="290" t="str">
        <f>IF(J55="","",IF(J55&gt;I55,2,IF(J55=I55,1,"")))</f>
        <v/>
      </c>
      <c r="K56" s="128" t="str">
        <f>IF(K55="","",IF(K55&gt;L55,2,IF(K55=L55,1,0)))</f>
        <v/>
      </c>
      <c r="L56" s="129" t="str">
        <f>IF(L55="","",IF(L55&gt;K55,2,IF(L55=K55,1,0)))</f>
        <v/>
      </c>
      <c r="M56" s="128" t="str">
        <f>IF(M55="","",IF(M55&gt;N55,2,IF(M55=N55,1,0)))</f>
        <v/>
      </c>
      <c r="N56" s="129" t="str">
        <f>IF(N55="","",IF(N55&gt;M55,2,IF(N55=M55,1,0)))</f>
        <v/>
      </c>
      <c r="O56" s="278" t="s">
        <v>14</v>
      </c>
      <c r="P56" s="278"/>
      <c r="Q56" s="283"/>
      <c r="R56" s="275"/>
      <c r="Y56" s="115"/>
      <c r="Z56" s="116"/>
      <c r="AA56" s="116"/>
      <c r="AB56" s="116"/>
      <c r="AC56" s="116"/>
      <c r="AD56" s="116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</row>
    <row r="57" spans="2:108" ht="18.75" customHeight="1" x14ac:dyDescent="0.2">
      <c r="B57" s="130"/>
      <c r="D57" s="131"/>
      <c r="E57" s="132">
        <f>IF(I47=K47,1,0)</f>
        <v>0</v>
      </c>
      <c r="F57" s="133">
        <f>IF(B51&gt;R51,1,0)</f>
        <v>0</v>
      </c>
      <c r="G57" s="133">
        <f>IF(B53&gt;R53,1,0)</f>
        <v>0</v>
      </c>
      <c r="H57" s="133">
        <f>IF(B55&gt;R55,1,0)</f>
        <v>0</v>
      </c>
      <c r="I57" s="133">
        <f>SUM(E57:H57)</f>
        <v>0</v>
      </c>
      <c r="J57" s="134"/>
      <c r="K57" s="133">
        <f>SUM(L57:O57)</f>
        <v>0</v>
      </c>
      <c r="L57" s="133">
        <f>IF(R55&gt;B55,1,0)</f>
        <v>0</v>
      </c>
      <c r="M57" s="133">
        <f>IF(R53&gt;B53,1,0)</f>
        <v>0</v>
      </c>
      <c r="N57" s="133">
        <f>IF(R51&gt;B51,1,0)</f>
        <v>0</v>
      </c>
      <c r="O57" s="135">
        <f>IF(K47=I47,1,0)</f>
        <v>0</v>
      </c>
      <c r="P57" s="136"/>
      <c r="R57" s="130"/>
      <c r="Y57" s="115"/>
      <c r="Z57" s="116"/>
      <c r="AA57" s="116"/>
      <c r="AB57" s="116"/>
      <c r="AC57" s="116"/>
      <c r="AD57" s="116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</row>
    <row r="58" spans="2:108" ht="16.5" customHeight="1" x14ac:dyDescent="0.2">
      <c r="C58" s="79" t="s">
        <v>0</v>
      </c>
      <c r="D58" s="320" t="s">
        <v>1</v>
      </c>
      <c r="E58" s="320"/>
      <c r="F58" s="320"/>
      <c r="G58" s="80">
        <v>2</v>
      </c>
      <c r="H58" s="321" t="s">
        <v>2</v>
      </c>
      <c r="I58" s="321"/>
      <c r="J58" s="322">
        <v>43813</v>
      </c>
      <c r="K58" s="322"/>
      <c r="L58" s="322"/>
      <c r="M58" s="322"/>
      <c r="N58" s="79" t="s">
        <v>3</v>
      </c>
      <c r="O58" s="323" t="s">
        <v>79</v>
      </c>
      <c r="P58" s="323"/>
      <c r="Q58" s="323"/>
    </row>
    <row r="59" spans="2:108" ht="19.5" customHeight="1" x14ac:dyDescent="0.2"/>
    <row r="60" spans="2:108" ht="19.5" customHeight="1" x14ac:dyDescent="0.25">
      <c r="D60" s="327" t="str">
        <f>$D$4</f>
        <v>LUFTGEWEHR</v>
      </c>
      <c r="E60" s="328"/>
      <c r="F60" s="328"/>
      <c r="G60" s="328"/>
      <c r="H60" s="328"/>
      <c r="I60" s="328"/>
      <c r="J60" s="328"/>
      <c r="K60" s="328"/>
      <c r="L60" s="328"/>
      <c r="M60" s="328"/>
      <c r="N60" s="328"/>
      <c r="O60" s="328"/>
      <c r="P60" s="328"/>
    </row>
    <row r="61" spans="2:108" ht="19.5" customHeight="1" x14ac:dyDescent="0.25">
      <c r="D61" s="329" t="str">
        <f>$D$5</f>
        <v>SAISON 2019 / 20</v>
      </c>
      <c r="E61" s="329"/>
      <c r="F61" s="329"/>
      <c r="G61" s="329"/>
      <c r="H61" s="329"/>
      <c r="I61" s="329"/>
      <c r="J61" s="329"/>
      <c r="K61" s="329"/>
      <c r="L61" s="329"/>
      <c r="M61" s="329"/>
      <c r="N61" s="329"/>
      <c r="O61" s="329"/>
      <c r="P61" s="329"/>
    </row>
    <row r="62" spans="2:108" ht="19.5" customHeight="1" x14ac:dyDescent="0.25">
      <c r="D62" s="327" t="str">
        <f>$D$6</f>
        <v>Landesliga</v>
      </c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28"/>
      <c r="P62" s="328"/>
    </row>
    <row r="64" spans="2:108" ht="16.5" customHeight="1" x14ac:dyDescent="0.2">
      <c r="D64" s="330" t="s">
        <v>1</v>
      </c>
      <c r="E64" s="331"/>
      <c r="F64" s="331"/>
      <c r="G64" s="331"/>
      <c r="H64" s="331"/>
      <c r="I64" s="81">
        <v>2</v>
      </c>
      <c r="J64" s="82"/>
      <c r="K64" s="332" t="s">
        <v>6</v>
      </c>
      <c r="L64" s="332"/>
      <c r="M64" s="332"/>
      <c r="N64" s="81">
        <v>3</v>
      </c>
      <c r="O64" s="83"/>
      <c r="P64" s="84"/>
    </row>
    <row r="65" spans="1:108" ht="8.25" customHeight="1" x14ac:dyDescent="0.2"/>
    <row r="66" spans="1:108" ht="16.5" customHeight="1" x14ac:dyDescent="0.2">
      <c r="B66" s="333" t="s">
        <v>86</v>
      </c>
      <c r="C66" s="334"/>
      <c r="D66" s="334"/>
      <c r="E66" s="334"/>
      <c r="F66" s="334"/>
      <c r="G66" s="335"/>
      <c r="H66" s="85">
        <f>IF(I75=0,0,IF(I75&gt;K75,3,IF(AND(I75=K75,I85=K85),1,I85)))</f>
        <v>3</v>
      </c>
      <c r="I66" s="336" t="s">
        <v>7</v>
      </c>
      <c r="J66" s="336"/>
      <c r="K66" s="336"/>
      <c r="L66" s="85">
        <f>IF(K75=0,0,IF(K75&gt;I75,3,IF(AND(K75=I75,K85=I85),1,K85)))</f>
        <v>0</v>
      </c>
      <c r="M66" s="333" t="s">
        <v>87</v>
      </c>
      <c r="N66" s="334"/>
      <c r="O66" s="334"/>
      <c r="P66" s="334"/>
      <c r="Q66" s="334"/>
      <c r="R66" s="335"/>
    </row>
    <row r="67" spans="1:108" ht="16.5" customHeight="1" thickBot="1" x14ac:dyDescent="0.25">
      <c r="C67" s="78" t="s">
        <v>81</v>
      </c>
    </row>
    <row r="68" spans="1:108" ht="16.5" customHeight="1" thickBot="1" x14ac:dyDescent="0.25">
      <c r="B68" s="86" t="s">
        <v>8</v>
      </c>
      <c r="C68" s="87"/>
      <c r="D68" s="88" t="s">
        <v>10</v>
      </c>
      <c r="E68" s="88" t="s">
        <v>11</v>
      </c>
      <c r="F68" s="88" t="s">
        <v>12</v>
      </c>
      <c r="G68" s="88" t="s">
        <v>13</v>
      </c>
      <c r="H68" s="87" t="s">
        <v>14</v>
      </c>
      <c r="I68" s="89"/>
      <c r="J68" s="89"/>
      <c r="K68" s="89"/>
      <c r="L68" s="90"/>
      <c r="M68" s="88" t="s">
        <v>13</v>
      </c>
      <c r="N68" s="88" t="s">
        <v>12</v>
      </c>
      <c r="O68" s="88" t="s">
        <v>11</v>
      </c>
      <c r="P68" s="88" t="s">
        <v>10</v>
      </c>
      <c r="Q68" s="90" t="s">
        <v>9</v>
      </c>
      <c r="R68" s="91" t="s">
        <v>8</v>
      </c>
    </row>
    <row r="69" spans="1:108" ht="30" customHeight="1" x14ac:dyDescent="0.2">
      <c r="B69" s="324">
        <v>7</v>
      </c>
      <c r="C69" s="306" t="s">
        <v>88</v>
      </c>
      <c r="D69" s="92">
        <v>99.5</v>
      </c>
      <c r="E69" s="92">
        <v>101.7</v>
      </c>
      <c r="F69" s="92">
        <v>100.9</v>
      </c>
      <c r="G69" s="92">
        <v>101.9</v>
      </c>
      <c r="H69" s="93">
        <f>IF(SUM(D69:G69)=0,0,SUM(D69:G69))</f>
        <v>404</v>
      </c>
      <c r="I69" s="94">
        <f>IF(SUM(D70:H70)=0,0,SUM(D70:H70))</f>
        <v>8</v>
      </c>
      <c r="J69" s="95" t="s">
        <v>15</v>
      </c>
      <c r="K69" s="96">
        <f>IF(SUM(M70:P70)=0,0,SUM(M70:P70))</f>
        <v>0</v>
      </c>
      <c r="L69" s="93">
        <f>IF(SUM(M69:P69)=0,0,SUM(M69:P69))</f>
        <v>389.40000000000003</v>
      </c>
      <c r="M69" s="92">
        <v>100.5</v>
      </c>
      <c r="N69" s="92">
        <v>97.9</v>
      </c>
      <c r="O69" s="92">
        <v>94.7</v>
      </c>
      <c r="P69" s="92">
        <v>96.3</v>
      </c>
      <c r="Q69" s="325" t="s">
        <v>53</v>
      </c>
      <c r="R69" s="324">
        <v>8</v>
      </c>
    </row>
    <row r="70" spans="1:108" ht="16.5" customHeight="1" x14ac:dyDescent="0.2">
      <c r="B70" s="305"/>
      <c r="C70" s="307"/>
      <c r="D70" s="97">
        <f>IF(D69=0,"",IF(D69&gt;P69,2,IF(D69=P69,1,0)))</f>
        <v>2</v>
      </c>
      <c r="E70" s="97">
        <f>IF(E69=0,"",IF(E69&gt;O69,2,IF(E69=O69,1,0)))</f>
        <v>2</v>
      </c>
      <c r="F70" s="97">
        <f>IF(F69=0,"",IF(F69&gt;N69,2,IF(F69=N69,1,0)))</f>
        <v>2</v>
      </c>
      <c r="G70" s="97">
        <f>IF(G69=0,"",IF(G69&gt;M69,2,IF(G69=M69,1,0)))</f>
        <v>2</v>
      </c>
      <c r="H70" s="98"/>
      <c r="I70" s="99"/>
      <c r="J70" s="100"/>
      <c r="K70" s="101"/>
      <c r="L70" s="98"/>
      <c r="M70" s="97">
        <f>IF(M69=0,"",IF(M69&gt;G69,2,IF(M69=G69,1,0)))</f>
        <v>0</v>
      </c>
      <c r="N70" s="97">
        <f>IF(N69=0,"",IF(N69&gt;F69,2,IF(N69=F69,1,0)))</f>
        <v>0</v>
      </c>
      <c r="O70" s="97">
        <f>IF(O69=0,"",IF(O69&gt;E69,2,IF(E69=O69,1,0)))</f>
        <v>0</v>
      </c>
      <c r="P70" s="97">
        <f>IF(P69=0,"",IF(P69&gt;D69,2,IF(P69=D69,1,0)))</f>
        <v>0</v>
      </c>
      <c r="Q70" s="326"/>
      <c r="R70" s="305"/>
    </row>
    <row r="71" spans="1:108" ht="30" customHeight="1" x14ac:dyDescent="0.2">
      <c r="B71" s="304">
        <v>9</v>
      </c>
      <c r="C71" s="306" t="s">
        <v>62</v>
      </c>
      <c r="D71" s="102">
        <v>91.7</v>
      </c>
      <c r="E71" s="102">
        <v>91.1</v>
      </c>
      <c r="F71" s="102">
        <v>94</v>
      </c>
      <c r="G71" s="102">
        <v>96.6</v>
      </c>
      <c r="H71" s="103">
        <f>IF(SUM(D71:G71)=0,0,SUM(D71:G71))</f>
        <v>373.4</v>
      </c>
      <c r="I71" s="104">
        <f>IF(SUM(D72:H72)=0,0,SUM(D72:H72))</f>
        <v>0</v>
      </c>
      <c r="J71" s="105" t="s">
        <v>15</v>
      </c>
      <c r="K71" s="106">
        <f>IF(SUM(M72:P72)=0,0,SUM(M72:P72))</f>
        <v>8</v>
      </c>
      <c r="L71" s="103">
        <f>IF(SUM(M71:P71)=0,0,SUM(M71:P71))</f>
        <v>396.4</v>
      </c>
      <c r="M71" s="102">
        <v>97.5</v>
      </c>
      <c r="N71" s="102">
        <v>102</v>
      </c>
      <c r="O71" s="102">
        <v>98.9</v>
      </c>
      <c r="P71" s="102">
        <v>98</v>
      </c>
      <c r="Q71" s="308" t="s">
        <v>55</v>
      </c>
      <c r="R71" s="304">
        <v>10</v>
      </c>
    </row>
    <row r="72" spans="1:108" ht="16.5" customHeight="1" x14ac:dyDescent="0.2">
      <c r="B72" s="305"/>
      <c r="C72" s="307"/>
      <c r="D72" s="107">
        <f>IF(D71=0,"",IF(D71&gt;P71,2,IF(D71=P71,1,0)))</f>
        <v>0</v>
      </c>
      <c r="E72" s="107">
        <f>IF(E71=0,"",IF(E71&gt;O71,2,IF(E71=O71,1,0)))</f>
        <v>0</v>
      </c>
      <c r="F72" s="107">
        <f>IF(F71=0,"",IF(F71&gt;N71,2,IF(F71=N71,1,0)))</f>
        <v>0</v>
      </c>
      <c r="G72" s="107">
        <f>IF(G71=0,"",IF(G71&gt;M71,2,IF(G71=M71,1,0)))</f>
        <v>0</v>
      </c>
      <c r="H72" s="98"/>
      <c r="I72" s="99"/>
      <c r="J72" s="100"/>
      <c r="K72" s="101"/>
      <c r="L72" s="98"/>
      <c r="M72" s="107">
        <f>IF(M71=0,"",IF(M71&gt;G71,2,IF(M71=G71,1,0)))</f>
        <v>2</v>
      </c>
      <c r="N72" s="107">
        <f>IF(N71=0,"",IF(N71&gt;F71,2,IF(N71=F71,1,0)))</f>
        <v>2</v>
      </c>
      <c r="O72" s="107">
        <f>IF(O71=0,"",IF(O71&gt;E71,2,IF(E71=O71,1,0)))</f>
        <v>2</v>
      </c>
      <c r="P72" s="107">
        <f>IF(P71=0,"",IF(P71&gt;D71,2,IF(P71=D71,1,0)))</f>
        <v>2</v>
      </c>
      <c r="Q72" s="309"/>
      <c r="R72" s="305"/>
    </row>
    <row r="73" spans="1:108" ht="30" customHeight="1" x14ac:dyDescent="0.2">
      <c r="B73" s="304">
        <v>11</v>
      </c>
      <c r="C73" s="306" t="s">
        <v>77</v>
      </c>
      <c r="D73" s="102">
        <v>93</v>
      </c>
      <c r="E73" s="102">
        <v>90.1</v>
      </c>
      <c r="F73" s="102">
        <v>93.6</v>
      </c>
      <c r="G73" s="102">
        <v>85.9</v>
      </c>
      <c r="H73" s="103">
        <f>IF(SUM(D73:G73)=0,0,SUM(D73:G73))</f>
        <v>362.6</v>
      </c>
      <c r="I73" s="104">
        <f>IF(SUM(D74:H74)=0,0,SUM(D74:H74))</f>
        <v>6</v>
      </c>
      <c r="J73" s="105" t="s">
        <v>15</v>
      </c>
      <c r="K73" s="106">
        <f>IF(SUM(M74:P74)=0,0,SUM(M74:P74))</f>
        <v>2</v>
      </c>
      <c r="L73" s="103">
        <f>IF(SUM(M73:P73)=0,0,SUM(M73:P73))</f>
        <v>346.9</v>
      </c>
      <c r="M73" s="102">
        <v>82.1</v>
      </c>
      <c r="N73" s="102">
        <v>81.5</v>
      </c>
      <c r="O73" s="102">
        <v>93.2</v>
      </c>
      <c r="P73" s="102">
        <v>90.1</v>
      </c>
      <c r="Q73" s="308" t="s">
        <v>89</v>
      </c>
      <c r="R73" s="304">
        <v>12</v>
      </c>
    </row>
    <row r="74" spans="1:108" ht="16.5" customHeight="1" x14ac:dyDescent="0.2">
      <c r="B74" s="305"/>
      <c r="C74" s="307"/>
      <c r="D74" s="107">
        <f>IF(D73=0,"",IF(D73&gt;P73,2,IF(D73=P73,1,0)))</f>
        <v>2</v>
      </c>
      <c r="E74" s="107">
        <f>IF(E73=0,"",IF(E73&gt;O73,2,IF(E73=O73,1,0)))</f>
        <v>0</v>
      </c>
      <c r="F74" s="107">
        <f>IF(F73=0,"",IF(F73&gt;N73,2,IF(F73=N73,1,0)))</f>
        <v>2</v>
      </c>
      <c r="G74" s="107">
        <f>IF(G73=0,"",IF(G73&gt;M73,2,IF(G73=M73,1,0)))</f>
        <v>2</v>
      </c>
      <c r="H74" s="98"/>
      <c r="I74" s="99"/>
      <c r="J74" s="100"/>
      <c r="K74" s="101"/>
      <c r="L74" s="98"/>
      <c r="M74" s="107">
        <f>IF(M73=0,"",IF(M73&gt;G73,2,IF(M73=G73,1,0)))</f>
        <v>0</v>
      </c>
      <c r="N74" s="107">
        <f>IF(N73=0,"",IF(N73&gt;F73,2,IF(N73=F73,1,0)))</f>
        <v>0</v>
      </c>
      <c r="O74" s="107">
        <f>IF(O73=0,"",IF(O73&gt;E73,2,IF(E73=O73,1,0)))</f>
        <v>2</v>
      </c>
      <c r="P74" s="107">
        <f>IF(P73=0,"",IF(P73&gt;D73,2,IF(P73=D73,1,0)))</f>
        <v>0</v>
      </c>
      <c r="Q74" s="309"/>
      <c r="R74" s="305"/>
    </row>
    <row r="75" spans="1:108" ht="16.5" customHeight="1" x14ac:dyDescent="0.2">
      <c r="B75" s="110"/>
      <c r="C75" s="310" t="str">
        <f>IF(AND(H75=0,L75=0),"",IF(OR(I75&gt;K75,K75&gt;I75),"kein Stechen erforderlich","Stechen"))</f>
        <v>kein Stechen erforderlich</v>
      </c>
      <c r="D75" s="311"/>
      <c r="E75" s="312"/>
      <c r="F75" s="313" t="s">
        <v>16</v>
      </c>
      <c r="G75" s="314"/>
      <c r="H75" s="111">
        <f>IF(SUM(H69:H74)=0,0,SUM(H69:H74))</f>
        <v>1140</v>
      </c>
      <c r="I75" s="112">
        <f>IF(SUM(I69:I74)=0,0,SUM(I69:I74))</f>
        <v>14</v>
      </c>
      <c r="J75" s="113" t="s">
        <v>15</v>
      </c>
      <c r="K75" s="114">
        <f>IF(SUM(K69:K74)=0,0,SUM(K69:K74))</f>
        <v>10</v>
      </c>
      <c r="L75" s="111">
        <f>IF(SUM(L69:L74)=0,0,SUM(L69:L74))</f>
        <v>1132.6999999999998</v>
      </c>
      <c r="M75" s="313" t="s">
        <v>16</v>
      </c>
      <c r="N75" s="314"/>
      <c r="O75" s="317" t="str">
        <f>C75</f>
        <v>kein Stechen erforderlich</v>
      </c>
      <c r="P75" s="318"/>
      <c r="Q75" s="319"/>
      <c r="R75" s="110"/>
      <c r="Y75" s="115"/>
      <c r="Z75" s="116"/>
      <c r="AA75" s="116"/>
      <c r="AB75" s="116"/>
      <c r="AC75" s="116"/>
      <c r="AE75" s="117"/>
      <c r="AF75" s="117"/>
      <c r="AG75" s="117"/>
      <c r="AH75" s="117"/>
      <c r="AI75" s="117"/>
      <c r="AQ75" s="117"/>
      <c r="AR75" s="117"/>
      <c r="AS75" s="117"/>
      <c r="AT75" s="117"/>
      <c r="AU75" s="117"/>
      <c r="AW75" s="117"/>
      <c r="AX75" s="117"/>
      <c r="AY75" s="117"/>
      <c r="AZ75" s="117"/>
      <c r="BA75" s="117"/>
      <c r="BC75" s="117"/>
      <c r="BD75" s="117"/>
      <c r="BE75" s="117"/>
      <c r="BF75" s="117"/>
      <c r="BG75" s="117"/>
      <c r="BI75" s="117"/>
      <c r="BJ75" s="117"/>
      <c r="BK75" s="117"/>
      <c r="BL75" s="117"/>
      <c r="BM75" s="117"/>
      <c r="BO75" s="117"/>
      <c r="BP75" s="117"/>
      <c r="BQ75" s="117"/>
      <c r="BR75" s="117"/>
      <c r="BS75" s="117"/>
      <c r="BU75" s="117"/>
      <c r="BV75" s="117"/>
      <c r="BW75" s="117"/>
      <c r="BX75" s="117"/>
      <c r="BY75" s="117"/>
      <c r="CA75" s="117"/>
      <c r="CB75" s="117"/>
      <c r="CC75" s="117"/>
      <c r="CD75" s="117"/>
      <c r="CE75" s="117"/>
      <c r="CG75" s="117"/>
      <c r="CH75" s="117"/>
      <c r="CI75" s="117"/>
      <c r="CJ75" s="117"/>
      <c r="CK75" s="117"/>
      <c r="CM75" s="117"/>
      <c r="CN75" s="117"/>
      <c r="CO75" s="117"/>
      <c r="CP75" s="117"/>
      <c r="CQ75" s="117"/>
      <c r="CS75" s="117"/>
      <c r="CT75" s="117"/>
      <c r="CU75" s="117"/>
      <c r="CV75" s="117"/>
      <c r="CW75" s="117"/>
      <c r="CY75" s="117"/>
      <c r="CZ75" s="117"/>
      <c r="DA75" s="117"/>
      <c r="DB75" s="117"/>
      <c r="DC75" s="117"/>
    </row>
    <row r="76" spans="1:108" ht="16.5" customHeight="1" thickBot="1" x14ac:dyDescent="0.25">
      <c r="B76" s="278"/>
      <c r="C76" s="278"/>
      <c r="D76" s="278"/>
      <c r="E76" s="278"/>
      <c r="F76" s="278"/>
      <c r="G76" s="278"/>
      <c r="H76" s="278"/>
      <c r="I76" s="278"/>
      <c r="J76" s="278"/>
      <c r="K76" s="278"/>
      <c r="L76" s="278"/>
      <c r="M76" s="278"/>
      <c r="N76" s="278"/>
      <c r="O76" s="278"/>
      <c r="P76" s="278"/>
      <c r="Q76" s="278"/>
      <c r="R76" s="278"/>
      <c r="Y76" s="115"/>
      <c r="Z76" s="116"/>
      <c r="AA76" s="116"/>
      <c r="AB76" s="116"/>
      <c r="AC76" s="116"/>
      <c r="AE76" s="117"/>
      <c r="AF76" s="117"/>
      <c r="AG76" s="117"/>
      <c r="AH76" s="117"/>
      <c r="AI76" s="117"/>
      <c r="AQ76" s="117"/>
      <c r="AR76" s="117"/>
      <c r="AS76" s="117"/>
      <c r="AT76" s="117"/>
      <c r="AU76" s="117"/>
      <c r="AW76" s="117"/>
      <c r="AX76" s="117"/>
      <c r="AY76" s="117"/>
      <c r="AZ76" s="117"/>
      <c r="BA76" s="117"/>
      <c r="BC76" s="117"/>
      <c r="BD76" s="117"/>
      <c r="BE76" s="117"/>
      <c r="BF76" s="117"/>
      <c r="BG76" s="117"/>
      <c r="BI76" s="117"/>
      <c r="BJ76" s="117"/>
      <c r="BK76" s="117"/>
      <c r="BL76" s="117"/>
      <c r="BM76" s="117"/>
      <c r="BO76" s="117"/>
      <c r="BP76" s="117"/>
      <c r="BQ76" s="117"/>
      <c r="BR76" s="117"/>
      <c r="BS76" s="117"/>
      <c r="BU76" s="117"/>
      <c r="BV76" s="117"/>
      <c r="BW76" s="117"/>
      <c r="BX76" s="117"/>
      <c r="BY76" s="117"/>
      <c r="CA76" s="117"/>
      <c r="CB76" s="117"/>
      <c r="CC76" s="117"/>
      <c r="CD76" s="117"/>
      <c r="CE76" s="117"/>
      <c r="CG76" s="117"/>
      <c r="CH76" s="117"/>
      <c r="CI76" s="117"/>
      <c r="CJ76" s="117"/>
      <c r="CK76" s="117"/>
      <c r="CM76" s="117"/>
      <c r="CN76" s="117"/>
      <c r="CO76" s="117"/>
      <c r="CP76" s="117"/>
      <c r="CQ76" s="117"/>
      <c r="CS76" s="117"/>
      <c r="CT76" s="117"/>
      <c r="CU76" s="117"/>
      <c r="CV76" s="117"/>
      <c r="CW76" s="117"/>
      <c r="CY76" s="117"/>
      <c r="CZ76" s="117"/>
      <c r="DA76" s="117"/>
      <c r="DB76" s="117"/>
      <c r="DC76" s="117"/>
    </row>
    <row r="77" spans="1:108" ht="16.5" customHeight="1" thickBot="1" x14ac:dyDescent="0.25">
      <c r="C77" s="298"/>
      <c r="D77" s="299"/>
      <c r="E77" s="299"/>
      <c r="F77" s="300" t="s">
        <v>17</v>
      </c>
      <c r="G77" s="301"/>
      <c r="H77" s="300" t="s">
        <v>18</v>
      </c>
      <c r="I77" s="302"/>
      <c r="J77" s="301"/>
      <c r="K77" s="300" t="s">
        <v>19</v>
      </c>
      <c r="L77" s="301"/>
      <c r="M77" s="300" t="s">
        <v>20</v>
      </c>
      <c r="N77" s="301"/>
      <c r="O77" s="299" t="str">
        <f>IF(O75="Stechen",M66,"")</f>
        <v/>
      </c>
      <c r="P77" s="299"/>
      <c r="Q77" s="303"/>
      <c r="Y77" s="115"/>
      <c r="Z77" s="116"/>
      <c r="AA77" s="116"/>
      <c r="AB77" s="116"/>
      <c r="AC77" s="116"/>
      <c r="AE77" s="117"/>
      <c r="AF77" s="117"/>
      <c r="AG77" s="117"/>
      <c r="AH77" s="117"/>
      <c r="AI77" s="117"/>
      <c r="AQ77" s="117"/>
      <c r="AR77" s="117"/>
      <c r="AS77" s="117"/>
      <c r="AT77" s="117"/>
      <c r="AU77" s="117"/>
      <c r="AW77" s="117"/>
      <c r="AX77" s="117"/>
      <c r="AY77" s="117"/>
      <c r="AZ77" s="117"/>
      <c r="BA77" s="117"/>
      <c r="BC77" s="117"/>
      <c r="BD77" s="117"/>
      <c r="BE77" s="117"/>
      <c r="BF77" s="117"/>
      <c r="BG77" s="117"/>
      <c r="BI77" s="117"/>
      <c r="BJ77" s="117"/>
      <c r="BK77" s="117"/>
      <c r="BL77" s="117"/>
      <c r="BM77" s="117"/>
      <c r="BO77" s="117"/>
      <c r="BP77" s="117"/>
      <c r="BQ77" s="117"/>
      <c r="BR77" s="117"/>
      <c r="BS77" s="117"/>
      <c r="BU77" s="117"/>
      <c r="BV77" s="117"/>
      <c r="BW77" s="117"/>
      <c r="BX77" s="117"/>
      <c r="BY77" s="117"/>
      <c r="CA77" s="117"/>
      <c r="CB77" s="117"/>
      <c r="CC77" s="117"/>
      <c r="CD77" s="117"/>
      <c r="CE77" s="117"/>
      <c r="CG77" s="117"/>
      <c r="CH77" s="117"/>
      <c r="CI77" s="117"/>
      <c r="CJ77" s="117"/>
      <c r="CK77" s="117"/>
      <c r="CM77" s="117"/>
      <c r="CN77" s="117"/>
      <c r="CO77" s="117"/>
      <c r="CP77" s="117"/>
      <c r="CQ77" s="117"/>
      <c r="CS77" s="117"/>
      <c r="CT77" s="117"/>
      <c r="CU77" s="117"/>
      <c r="CV77" s="117"/>
      <c r="CW77" s="117"/>
      <c r="CY77" s="117"/>
      <c r="CZ77" s="117"/>
      <c r="DA77" s="117"/>
      <c r="DB77" s="117"/>
      <c r="DC77" s="117"/>
    </row>
    <row r="78" spans="1:108" ht="16.5" customHeight="1" x14ac:dyDescent="0.2">
      <c r="B78" s="293" t="s">
        <v>14</v>
      </c>
      <c r="C78" s="293"/>
      <c r="D78" s="294" t="s">
        <v>21</v>
      </c>
      <c r="E78" s="294"/>
      <c r="F78" s="118">
        <v>1</v>
      </c>
      <c r="G78" s="119">
        <v>2</v>
      </c>
      <c r="H78" s="118">
        <v>3</v>
      </c>
      <c r="I78" s="295">
        <v>4</v>
      </c>
      <c r="J78" s="296"/>
      <c r="K78" s="118">
        <v>5</v>
      </c>
      <c r="L78" s="119">
        <v>6</v>
      </c>
      <c r="M78" s="118">
        <v>7</v>
      </c>
      <c r="N78" s="119">
        <v>8</v>
      </c>
      <c r="O78" s="294" t="s">
        <v>21</v>
      </c>
      <c r="P78" s="294"/>
      <c r="Q78" s="297" t="s">
        <v>14</v>
      </c>
      <c r="R78" s="297"/>
      <c r="Y78" s="115"/>
      <c r="Z78" s="116"/>
      <c r="AA78" s="116"/>
      <c r="AB78" s="116"/>
      <c r="AC78" s="116"/>
      <c r="AE78" s="117"/>
      <c r="AF78" s="117"/>
      <c r="AG78" s="117"/>
      <c r="AH78" s="117"/>
      <c r="AI78" s="117"/>
      <c r="AQ78" s="117"/>
      <c r="AR78" s="117"/>
      <c r="AS78" s="117"/>
      <c r="AT78" s="117"/>
      <c r="AU78" s="117"/>
      <c r="AW78" s="117"/>
      <c r="AX78" s="117"/>
      <c r="AY78" s="117"/>
      <c r="AZ78" s="117"/>
      <c r="BA78" s="117"/>
      <c r="BC78" s="117"/>
      <c r="BD78" s="117"/>
      <c r="BE78" s="117"/>
      <c r="BF78" s="117"/>
      <c r="BG78" s="117"/>
      <c r="BI78" s="117"/>
      <c r="BJ78" s="117"/>
      <c r="BK78" s="117"/>
      <c r="BL78" s="117"/>
      <c r="BM78" s="117"/>
      <c r="BO78" s="117"/>
      <c r="BP78" s="117"/>
      <c r="BQ78" s="117"/>
      <c r="BR78" s="117"/>
      <c r="BS78" s="117"/>
      <c r="BU78" s="117"/>
      <c r="BV78" s="117"/>
      <c r="BW78" s="117"/>
      <c r="BX78" s="117"/>
      <c r="BY78" s="117"/>
      <c r="CA78" s="117"/>
      <c r="CB78" s="117"/>
      <c r="CC78" s="117"/>
      <c r="CD78" s="117"/>
      <c r="CE78" s="117"/>
      <c r="CG78" s="117"/>
      <c r="CH78" s="117"/>
      <c r="CI78" s="117"/>
      <c r="CJ78" s="117"/>
      <c r="CK78" s="117"/>
      <c r="CM78" s="117"/>
      <c r="CN78" s="117"/>
      <c r="CO78" s="117"/>
      <c r="CP78" s="117"/>
      <c r="CQ78" s="117"/>
      <c r="CS78" s="117"/>
      <c r="CT78" s="117"/>
      <c r="CU78" s="117"/>
      <c r="CV78" s="117"/>
      <c r="CW78" s="117"/>
      <c r="CY78" s="117"/>
      <c r="CZ78" s="117"/>
      <c r="DA78" s="117"/>
      <c r="DB78" s="117"/>
      <c r="DC78" s="117"/>
    </row>
    <row r="79" spans="1:108" ht="16.5" customHeight="1" x14ac:dyDescent="0.2">
      <c r="A79" s="78">
        <f>IF(B79&gt;R79,1,0)</f>
        <v>0</v>
      </c>
      <c r="B79" s="274">
        <f>IF(SUM(F80,H80,K80,M80)=0,0,SUM(F80,H80,K80,M80))</f>
        <v>0</v>
      </c>
      <c r="C79" s="276" t="s">
        <v>22</v>
      </c>
      <c r="D79" s="278" t="s">
        <v>23</v>
      </c>
      <c r="E79" s="278"/>
      <c r="F79" s="138"/>
      <c r="G79" s="139"/>
      <c r="H79" s="138"/>
      <c r="I79" s="337"/>
      <c r="J79" s="338"/>
      <c r="K79" s="138"/>
      <c r="L79" s="139"/>
      <c r="M79" s="138"/>
      <c r="N79" s="139"/>
      <c r="O79" s="281" t="s">
        <v>23</v>
      </c>
      <c r="P79" s="278"/>
      <c r="Q79" s="282" t="s">
        <v>22</v>
      </c>
      <c r="R79" s="274">
        <f>IF(SUM(N80,L80,I80,G80)=0,0,SUM(N80,L80,I80,G80))</f>
        <v>0</v>
      </c>
      <c r="S79" s="78">
        <f>IF(R79&gt;B79,1,0)</f>
        <v>0</v>
      </c>
      <c r="Y79" s="115"/>
      <c r="Z79" s="116"/>
      <c r="AA79" s="116"/>
      <c r="AB79" s="116"/>
      <c r="AC79" s="116"/>
      <c r="AD79" s="116"/>
      <c r="AE79" s="117"/>
      <c r="AF79" s="117"/>
      <c r="AG79" s="117"/>
      <c r="AH79" s="117"/>
      <c r="AI79" s="117"/>
      <c r="AJ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</row>
    <row r="80" spans="1:108" ht="16.5" customHeight="1" x14ac:dyDescent="0.2">
      <c r="B80" s="275"/>
      <c r="C80" s="277"/>
      <c r="D80" s="278" t="s">
        <v>14</v>
      </c>
      <c r="E80" s="284"/>
      <c r="F80" s="122" t="str">
        <f>IF(F79="","",IF(F79&gt;G79,2,IF(F79=G79,1,0)))</f>
        <v/>
      </c>
      <c r="G80" s="123" t="str">
        <f>IF(G79="","",IF(G79&gt;F79,2,IF(G79=F79,1,0)))</f>
        <v/>
      </c>
      <c r="H80" s="122" t="str">
        <f>IF(H79="","",IF(H79&gt;I79,2,IF(H79=I79,1,0)))</f>
        <v/>
      </c>
      <c r="I80" s="285" t="str">
        <f>IF(I79="","",IF(I79&gt;H79,2,IF(I79=H79,1,0)))</f>
        <v/>
      </c>
      <c r="J80" s="286" t="str">
        <f>IF(J79="","",IF(J79&gt;I79,2,IF(J79=I79,1,"")))</f>
        <v/>
      </c>
      <c r="K80" s="122" t="str">
        <f>IF(K79="","",IF(K79&gt;L79,2,IF(K79=L79,1,0)))</f>
        <v/>
      </c>
      <c r="L80" s="123" t="str">
        <f>IF(L79="","",IF(L79&gt;K79,2,IF(L79=K79,1,0)))</f>
        <v/>
      </c>
      <c r="M80" s="122" t="str">
        <f>IF(M79="","",IF(M79&gt;N79,2,IF(M79=N79,1,0)))</f>
        <v/>
      </c>
      <c r="N80" s="123" t="str">
        <f>IF(N79="","",IF(N79&gt;M79,2,IF(N79=M79,1,0)))</f>
        <v/>
      </c>
      <c r="O80" s="281" t="s">
        <v>14</v>
      </c>
      <c r="P80" s="278"/>
      <c r="Q80" s="283"/>
      <c r="R80" s="275"/>
      <c r="Y80" s="115"/>
      <c r="Z80" s="116"/>
      <c r="AA80" s="116"/>
      <c r="AB80" s="116"/>
      <c r="AC80" s="116"/>
      <c r="AD80" s="116"/>
      <c r="AE80" s="117"/>
      <c r="AF80" s="117"/>
      <c r="AG80" s="117"/>
      <c r="AH80" s="117"/>
      <c r="AI80" s="117"/>
      <c r="AJ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7"/>
      <c r="CE80" s="117"/>
      <c r="CF80" s="117"/>
      <c r="CG80" s="117"/>
      <c r="CH80" s="117"/>
      <c r="CI80" s="117"/>
      <c r="CJ80" s="117"/>
      <c r="CK80" s="117"/>
      <c r="CL80" s="117"/>
      <c r="CM80" s="117"/>
      <c r="CN80" s="117"/>
      <c r="CO80" s="117"/>
      <c r="CP80" s="117"/>
      <c r="CQ80" s="117"/>
      <c r="CR80" s="117"/>
      <c r="CS80" s="117"/>
      <c r="CT80" s="117"/>
      <c r="CU80" s="117"/>
      <c r="CV80" s="117"/>
      <c r="CW80" s="117"/>
      <c r="CX80" s="117"/>
      <c r="CY80" s="117"/>
      <c r="CZ80" s="117"/>
      <c r="DA80" s="117"/>
      <c r="DB80" s="117"/>
      <c r="DC80" s="117"/>
      <c r="DD80" s="117"/>
    </row>
    <row r="81" spans="1:108" ht="16.5" customHeight="1" x14ac:dyDescent="0.2">
      <c r="A81" s="78">
        <f>IF(B81&gt;R81,1,0)</f>
        <v>0</v>
      </c>
      <c r="B81" s="274">
        <f>IF(SUM(F82,H82,K82,M82)=0,0,SUM(F82,H82,K82,M82))</f>
        <v>0</v>
      </c>
      <c r="C81" s="276" t="s">
        <v>24</v>
      </c>
      <c r="D81" s="278" t="s">
        <v>23</v>
      </c>
      <c r="E81" s="278"/>
      <c r="F81" s="120"/>
      <c r="G81" s="121"/>
      <c r="H81" s="120"/>
      <c r="I81" s="287"/>
      <c r="J81" s="288"/>
      <c r="K81" s="120"/>
      <c r="L81" s="121"/>
      <c r="M81" s="120"/>
      <c r="N81" s="121"/>
      <c r="O81" s="281" t="s">
        <v>23</v>
      </c>
      <c r="P81" s="278"/>
      <c r="Q81" s="282" t="s">
        <v>24</v>
      </c>
      <c r="R81" s="274">
        <f>IF(SUM(N82,L82,I82,G82)=0,0,SUM(N82,L82,I82,G82))</f>
        <v>0</v>
      </c>
      <c r="S81" s="78">
        <f>IF(R81&gt;B81,1,0)</f>
        <v>0</v>
      </c>
      <c r="Y81" s="115"/>
      <c r="Z81" s="116"/>
      <c r="AA81" s="116"/>
      <c r="AB81" s="116"/>
      <c r="AC81" s="116"/>
      <c r="AD81" s="116"/>
      <c r="AE81" s="117"/>
      <c r="AF81" s="117"/>
      <c r="AG81" s="117"/>
      <c r="AH81" s="117"/>
      <c r="AI81" s="117"/>
      <c r="AJ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  <c r="CA81" s="117"/>
      <c r="CB81" s="117"/>
      <c r="CC81" s="117"/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7"/>
      <c r="CV81" s="117"/>
      <c r="CW81" s="117"/>
      <c r="CX81" s="117"/>
      <c r="CY81" s="117"/>
      <c r="CZ81" s="117"/>
      <c r="DA81" s="117"/>
      <c r="DB81" s="117"/>
      <c r="DC81" s="117"/>
      <c r="DD81" s="117"/>
    </row>
    <row r="82" spans="1:108" ht="16.5" customHeight="1" x14ac:dyDescent="0.2">
      <c r="B82" s="275"/>
      <c r="C82" s="277"/>
      <c r="D82" s="278" t="s">
        <v>14</v>
      </c>
      <c r="E82" s="284"/>
      <c r="F82" s="124" t="str">
        <f>IF(F81="","",IF(F81&gt;G81,2,IF(F81=G81,1,0)))</f>
        <v/>
      </c>
      <c r="G82" s="125" t="str">
        <f>IF(G81="","",IF(G81&gt;F81,2,IF(G81=F81,1,0)))</f>
        <v/>
      </c>
      <c r="H82" s="124" t="str">
        <f>IF(H81="","",IF(H81&gt;I81,2,IF(H81=I81,1,0)))</f>
        <v/>
      </c>
      <c r="I82" s="291" t="str">
        <f>IF(I81="","",IF(I81&gt;H81,2,IF(I81=H81,1,0)))</f>
        <v/>
      </c>
      <c r="J82" s="292" t="str">
        <f>IF(J81="","",IF(J81&gt;I81,2,IF(J81=I81,1,"")))</f>
        <v/>
      </c>
      <c r="K82" s="124" t="str">
        <f>IF(K81="","",IF(K81&gt;L81,2,IF(K81=L81,1,0)))</f>
        <v/>
      </c>
      <c r="L82" s="125" t="str">
        <f>IF(L81="","",IF(L81&gt;K81,2,IF(L81=K81,1,0)))</f>
        <v/>
      </c>
      <c r="M82" s="124" t="str">
        <f>IF(M81="","",IF(M81&gt;N81,2,IF(M81=N81,1,0)))</f>
        <v/>
      </c>
      <c r="N82" s="125" t="str">
        <f>IF(N81="","",IF(N81&gt;M81,2,IF(N81=M81,1,0)))</f>
        <v/>
      </c>
      <c r="O82" s="281" t="s">
        <v>14</v>
      </c>
      <c r="P82" s="278"/>
      <c r="Q82" s="283"/>
      <c r="R82" s="275"/>
      <c r="Y82" s="115"/>
      <c r="Z82" s="116"/>
      <c r="AA82" s="116"/>
      <c r="AB82" s="116"/>
      <c r="AC82" s="116"/>
      <c r="AD82" s="116"/>
      <c r="AE82" s="117"/>
      <c r="AF82" s="117"/>
      <c r="AG82" s="117"/>
      <c r="AH82" s="117"/>
      <c r="AI82" s="117"/>
      <c r="AJ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7"/>
      <c r="CV82" s="117"/>
      <c r="CW82" s="117"/>
      <c r="CX82" s="117"/>
      <c r="CY82" s="117"/>
      <c r="CZ82" s="117"/>
      <c r="DA82" s="117"/>
      <c r="DB82" s="117"/>
      <c r="DC82" s="117"/>
      <c r="DD82" s="117"/>
    </row>
    <row r="83" spans="1:108" ht="16.5" customHeight="1" x14ac:dyDescent="0.2">
      <c r="A83" s="78">
        <f>IF(B83&gt;R83,1,0)</f>
        <v>0</v>
      </c>
      <c r="B83" s="274">
        <f>IF(SUM(F84,H84,K84,M84)=0,0,SUM(F84,H84,K84,M84))</f>
        <v>0</v>
      </c>
      <c r="C83" s="276" t="s">
        <v>25</v>
      </c>
      <c r="D83" s="278" t="s">
        <v>23</v>
      </c>
      <c r="E83" s="278"/>
      <c r="F83" s="126"/>
      <c r="G83" s="127"/>
      <c r="H83" s="126"/>
      <c r="I83" s="279"/>
      <c r="J83" s="280"/>
      <c r="K83" s="126"/>
      <c r="L83" s="127"/>
      <c r="M83" s="126"/>
      <c r="N83" s="127"/>
      <c r="O83" s="281" t="s">
        <v>23</v>
      </c>
      <c r="P83" s="278"/>
      <c r="Q83" s="282" t="s">
        <v>25</v>
      </c>
      <c r="R83" s="274">
        <f>IF(SUM(N84,L84,I84,G84)=0,0,SUM(N84,L84,I84,G84))</f>
        <v>0</v>
      </c>
      <c r="S83" s="78">
        <f>IF(R83&gt;B83,1,0)</f>
        <v>0</v>
      </c>
      <c r="Y83" s="115"/>
      <c r="Z83" s="116"/>
      <c r="AA83" s="116"/>
      <c r="AB83" s="116"/>
      <c r="AC83" s="116"/>
      <c r="AD83" s="116"/>
      <c r="AE83" s="117"/>
      <c r="AF83" s="117"/>
      <c r="AG83" s="117"/>
      <c r="AH83" s="117"/>
      <c r="AI83" s="117"/>
      <c r="AJ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  <c r="CA83" s="117"/>
      <c r="CB83" s="117"/>
      <c r="CC83" s="117"/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7"/>
      <c r="CV83" s="117"/>
      <c r="CW83" s="117"/>
      <c r="CX83" s="117"/>
      <c r="CY83" s="117"/>
      <c r="CZ83" s="117"/>
      <c r="DA83" s="117"/>
      <c r="DB83" s="117"/>
      <c r="DC83" s="117"/>
      <c r="DD83" s="117"/>
    </row>
    <row r="84" spans="1:108" ht="16.5" customHeight="1" thickBot="1" x14ac:dyDescent="0.25">
      <c r="B84" s="275"/>
      <c r="C84" s="277"/>
      <c r="D84" s="278" t="s">
        <v>14</v>
      </c>
      <c r="E84" s="278"/>
      <c r="F84" s="128" t="str">
        <f>IF(F83="","",IF(F83&gt;G83,2,IF(F83=G83,1,0)))</f>
        <v/>
      </c>
      <c r="G84" s="129" t="str">
        <f>IF(G83="","",IF(G83&gt;F83,2,IF(G83=F83,1,0)))</f>
        <v/>
      </c>
      <c r="H84" s="128" t="str">
        <f>IF(H83="","",IF(H83&gt;I83,2,IF(H83=I83,1,0)))</f>
        <v/>
      </c>
      <c r="I84" s="289" t="str">
        <f>IF(I83="","",IF(I83&gt;H83,2,IF(I83=H83,1,0)))</f>
        <v/>
      </c>
      <c r="J84" s="290" t="str">
        <f>IF(J83="","",IF(J83&gt;I83,2,IF(J83=I83,1,"")))</f>
        <v/>
      </c>
      <c r="K84" s="128" t="str">
        <f>IF(K83="","",IF(K83&gt;L83,2,IF(K83=L83,1,0)))</f>
        <v/>
      </c>
      <c r="L84" s="129" t="str">
        <f>IF(L83="","",IF(L83&gt;K83,2,IF(L83=K83,1,0)))</f>
        <v/>
      </c>
      <c r="M84" s="128" t="str">
        <f>IF(M83="","",IF(M83&gt;N83,2,IF(M83=N83,1,0)))</f>
        <v/>
      </c>
      <c r="N84" s="129" t="str">
        <f>IF(N83="","",IF(N83&gt;M83,2,IF(N83=M83,1,0)))</f>
        <v/>
      </c>
      <c r="O84" s="278" t="s">
        <v>14</v>
      </c>
      <c r="P84" s="278"/>
      <c r="Q84" s="283"/>
      <c r="R84" s="275"/>
      <c r="Y84" s="115"/>
      <c r="Z84" s="116"/>
      <c r="AA84" s="116"/>
      <c r="AB84" s="116"/>
      <c r="AC84" s="116"/>
      <c r="AD84" s="116"/>
      <c r="AE84" s="117"/>
      <c r="AF84" s="117"/>
      <c r="AG84" s="117"/>
      <c r="AH84" s="117"/>
      <c r="AI84" s="117"/>
      <c r="AJ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17"/>
      <c r="BW84" s="117"/>
      <c r="BX84" s="117"/>
      <c r="BY84" s="117"/>
      <c r="BZ84" s="117"/>
      <c r="CA84" s="117"/>
      <c r="CB84" s="117"/>
      <c r="CC84" s="117"/>
      <c r="CD84" s="117"/>
      <c r="CE84" s="117"/>
      <c r="CF84" s="117"/>
      <c r="CG84" s="117"/>
      <c r="CH84" s="117"/>
      <c r="CI84" s="117"/>
      <c r="CJ84" s="117"/>
      <c r="CK84" s="117"/>
      <c r="CL84" s="117"/>
      <c r="CM84" s="117"/>
      <c r="CN84" s="117"/>
      <c r="CO84" s="117"/>
      <c r="CP84" s="117"/>
      <c r="CQ84" s="117"/>
      <c r="CR84" s="117"/>
      <c r="CS84" s="117"/>
      <c r="CT84" s="117"/>
      <c r="CU84" s="117"/>
      <c r="CV84" s="117"/>
      <c r="CW84" s="117"/>
      <c r="CX84" s="117"/>
      <c r="CY84" s="117"/>
      <c r="CZ84" s="117"/>
      <c r="DA84" s="117"/>
      <c r="DB84" s="117"/>
      <c r="DC84" s="117"/>
      <c r="DD84" s="117"/>
    </row>
    <row r="85" spans="1:108" ht="23.25" customHeight="1" x14ac:dyDescent="0.2">
      <c r="A85" s="78">
        <f>SUM(A79:A84)</f>
        <v>0</v>
      </c>
      <c r="B85" s="130"/>
      <c r="D85" s="131"/>
      <c r="E85" s="132">
        <f>IF(I75=K75,1,0)</f>
        <v>0</v>
      </c>
      <c r="F85" s="133">
        <f>IF(B79&gt;R79,1,0)</f>
        <v>0</v>
      </c>
      <c r="G85" s="133">
        <f>IF(B81&gt;R81,1,0)</f>
        <v>0</v>
      </c>
      <c r="H85" s="133">
        <f>IF(B83&gt;R83,1,0)</f>
        <v>0</v>
      </c>
      <c r="I85" s="133">
        <f>SUM(E85:H85)</f>
        <v>0</v>
      </c>
      <c r="J85" s="134"/>
      <c r="K85" s="133">
        <f>SUM(L85:O85)</f>
        <v>0</v>
      </c>
      <c r="L85" s="133">
        <f>IF(R83&gt;B83,1,0)</f>
        <v>0</v>
      </c>
      <c r="M85" s="133">
        <f>IF(R81&gt;B81,1,0)</f>
        <v>0</v>
      </c>
      <c r="N85" s="133">
        <f>IF(R79&gt;B79,1,0)</f>
        <v>0</v>
      </c>
      <c r="O85" s="135">
        <f>IF(K75=I75,1,0)</f>
        <v>0</v>
      </c>
      <c r="P85" s="136"/>
      <c r="R85" s="130"/>
      <c r="S85" s="78">
        <f>SUM(S79:S84)</f>
        <v>0</v>
      </c>
      <c r="Y85" s="115"/>
      <c r="Z85" s="116"/>
      <c r="AA85" s="116"/>
      <c r="AB85" s="116"/>
      <c r="AC85" s="116"/>
      <c r="AD85" s="116"/>
      <c r="AE85" s="117"/>
      <c r="AF85" s="117"/>
      <c r="AG85" s="117"/>
      <c r="AH85" s="117"/>
      <c r="AI85" s="117"/>
      <c r="AJ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  <c r="CA85" s="117"/>
      <c r="CB85" s="117"/>
      <c r="CC85" s="117"/>
      <c r="CD85" s="117"/>
      <c r="CE85" s="117"/>
      <c r="CF85" s="117"/>
      <c r="CG85" s="117"/>
      <c r="CH85" s="117"/>
      <c r="CI85" s="117"/>
      <c r="CJ85" s="117"/>
      <c r="CK85" s="117"/>
      <c r="CL85" s="117"/>
      <c r="CM85" s="117"/>
      <c r="CN85" s="117"/>
      <c r="CO85" s="117"/>
      <c r="CP85" s="117"/>
      <c r="CQ85" s="117"/>
      <c r="CR85" s="117"/>
      <c r="CS85" s="117"/>
      <c r="CT85" s="117"/>
      <c r="CU85" s="117"/>
      <c r="CV85" s="117"/>
      <c r="CW85" s="117"/>
      <c r="CX85" s="117"/>
      <c r="CY85" s="117"/>
      <c r="CZ85" s="117"/>
      <c r="DA85" s="117"/>
      <c r="DB85" s="117"/>
      <c r="DC85" s="117"/>
      <c r="DD85" s="117"/>
    </row>
    <row r="86" spans="1:108" ht="16.5" customHeight="1" x14ac:dyDescent="0.2">
      <c r="C86" s="79" t="s">
        <v>0</v>
      </c>
      <c r="D86" s="320" t="s">
        <v>1</v>
      </c>
      <c r="E86" s="320"/>
      <c r="F86" s="320"/>
      <c r="G86" s="80">
        <v>2</v>
      </c>
      <c r="H86" s="321" t="s">
        <v>2</v>
      </c>
      <c r="I86" s="321"/>
      <c r="J86" s="322">
        <v>43813</v>
      </c>
      <c r="K86" s="322"/>
      <c r="L86" s="322"/>
      <c r="M86" s="322"/>
      <c r="N86" s="79" t="s">
        <v>3</v>
      </c>
      <c r="O86" s="323" t="s">
        <v>79</v>
      </c>
      <c r="P86" s="323"/>
      <c r="Q86" s="323"/>
    </row>
    <row r="87" spans="1:108" ht="19.5" customHeight="1" x14ac:dyDescent="0.2"/>
    <row r="88" spans="1:108" ht="19.5" customHeight="1" x14ac:dyDescent="0.25">
      <c r="D88" s="327" t="str">
        <f>$D$4</f>
        <v>LUFTGEWEHR</v>
      </c>
      <c r="E88" s="328"/>
      <c r="F88" s="328"/>
      <c r="G88" s="328"/>
      <c r="H88" s="328"/>
      <c r="I88" s="328"/>
      <c r="J88" s="328"/>
      <c r="K88" s="328"/>
      <c r="L88" s="328"/>
      <c r="M88" s="328"/>
      <c r="N88" s="328"/>
      <c r="O88" s="328"/>
      <c r="P88" s="328"/>
    </row>
    <row r="89" spans="1:108" ht="19.5" customHeight="1" x14ac:dyDescent="0.25">
      <c r="D89" s="329" t="str">
        <f>$D$5</f>
        <v>SAISON 2019 / 20</v>
      </c>
      <c r="E89" s="329"/>
      <c r="F89" s="329"/>
      <c r="G89" s="329"/>
      <c r="H89" s="329"/>
      <c r="I89" s="329"/>
      <c r="J89" s="329"/>
      <c r="K89" s="329"/>
      <c r="L89" s="329"/>
      <c r="M89" s="329"/>
      <c r="N89" s="329"/>
      <c r="O89" s="329"/>
      <c r="P89" s="329"/>
    </row>
    <row r="90" spans="1:108" ht="19.5" customHeight="1" x14ac:dyDescent="0.25">
      <c r="D90" s="327" t="str">
        <f>$D$6</f>
        <v>Landesliga</v>
      </c>
      <c r="E90" s="328"/>
      <c r="F90" s="328"/>
      <c r="G90" s="328"/>
      <c r="H90" s="328"/>
      <c r="I90" s="328"/>
      <c r="J90" s="328"/>
      <c r="K90" s="328"/>
      <c r="L90" s="328"/>
      <c r="M90" s="328"/>
      <c r="N90" s="328"/>
      <c r="O90" s="328"/>
      <c r="P90" s="328"/>
    </row>
    <row r="91" spans="1:108" ht="19.5" customHeight="1" x14ac:dyDescent="0.2"/>
    <row r="92" spans="1:108" ht="16.5" customHeight="1" x14ac:dyDescent="0.2">
      <c r="D92" s="330" t="s">
        <v>1</v>
      </c>
      <c r="E92" s="331"/>
      <c r="F92" s="331"/>
      <c r="G92" s="331"/>
      <c r="H92" s="331"/>
      <c r="I92" s="81">
        <v>2</v>
      </c>
      <c r="J92" s="82"/>
      <c r="K92" s="332" t="s">
        <v>6</v>
      </c>
      <c r="L92" s="332"/>
      <c r="M92" s="332"/>
      <c r="N92" s="81">
        <f>N64+1</f>
        <v>4</v>
      </c>
      <c r="O92" s="83"/>
      <c r="P92" s="84"/>
    </row>
    <row r="93" spans="1:108" ht="8.25" customHeight="1" x14ac:dyDescent="0.2"/>
    <row r="94" spans="1:108" ht="16.5" customHeight="1" x14ac:dyDescent="0.2">
      <c r="B94" s="333" t="s">
        <v>90</v>
      </c>
      <c r="C94" s="334"/>
      <c r="D94" s="334"/>
      <c r="E94" s="334"/>
      <c r="F94" s="334"/>
      <c r="G94" s="335"/>
      <c r="H94" s="85">
        <f>IF(I103=0,0,IF(I103&gt;K103,3,IF(AND(I103=K103,I113=K113),1,I113)))</f>
        <v>3</v>
      </c>
      <c r="I94" s="336" t="s">
        <v>7</v>
      </c>
      <c r="J94" s="336"/>
      <c r="K94" s="336"/>
      <c r="L94" s="85">
        <f>IF(K103=0,0,IF(K103&gt;I103,3,IF(AND(K103=I103,K113=I113),1,K113)))</f>
        <v>0</v>
      </c>
      <c r="M94" s="333" t="s">
        <v>67</v>
      </c>
      <c r="N94" s="334"/>
      <c r="O94" s="334"/>
      <c r="P94" s="334"/>
      <c r="Q94" s="334"/>
      <c r="R94" s="335"/>
    </row>
    <row r="95" spans="1:108" ht="16.5" customHeight="1" thickBot="1" x14ac:dyDescent="0.25">
      <c r="C95" s="78" t="s">
        <v>81</v>
      </c>
    </row>
    <row r="96" spans="1:108" ht="16.5" customHeight="1" thickBot="1" x14ac:dyDescent="0.25">
      <c r="B96" s="86" t="s">
        <v>8</v>
      </c>
      <c r="C96" s="87" t="s">
        <v>9</v>
      </c>
      <c r="D96" s="88" t="s">
        <v>10</v>
      </c>
      <c r="E96" s="88" t="s">
        <v>11</v>
      </c>
      <c r="F96" s="88" t="s">
        <v>12</v>
      </c>
      <c r="G96" s="88" t="s">
        <v>13</v>
      </c>
      <c r="H96" s="87" t="s">
        <v>14</v>
      </c>
      <c r="I96" s="89"/>
      <c r="J96" s="89"/>
      <c r="K96" s="89"/>
      <c r="L96" s="90"/>
      <c r="M96" s="88" t="s">
        <v>13</v>
      </c>
      <c r="N96" s="88" t="s">
        <v>12</v>
      </c>
      <c r="O96" s="88" t="s">
        <v>11</v>
      </c>
      <c r="P96" s="88" t="s">
        <v>10</v>
      </c>
      <c r="Q96" s="90" t="s">
        <v>9</v>
      </c>
      <c r="R96" s="91" t="s">
        <v>8</v>
      </c>
    </row>
    <row r="97" spans="2:108" ht="30" customHeight="1" x14ac:dyDescent="0.2">
      <c r="B97" s="324">
        <v>1</v>
      </c>
      <c r="C97" s="306" t="s">
        <v>63</v>
      </c>
      <c r="D97" s="92">
        <v>102.4</v>
      </c>
      <c r="E97" s="92">
        <v>101.9</v>
      </c>
      <c r="F97" s="92">
        <v>102</v>
      </c>
      <c r="G97" s="92">
        <v>102.8</v>
      </c>
      <c r="H97" s="93">
        <f>IF(SUM(D97:G97)=0,0,SUM(D97:G97))</f>
        <v>409.1</v>
      </c>
      <c r="I97" s="94">
        <f>IF(SUM(D98:H98)=0,0,SUM(D98:H98))</f>
        <v>8</v>
      </c>
      <c r="J97" s="95" t="s">
        <v>15</v>
      </c>
      <c r="K97" s="96">
        <f>IF(SUM(M98:P98)=0,0,SUM(M98:P98))</f>
        <v>0</v>
      </c>
      <c r="L97" s="93">
        <f>IF(SUM(M97:P97)=0,0,SUM(M97:P97))</f>
        <v>375.40000000000003</v>
      </c>
      <c r="M97" s="92">
        <v>93.6</v>
      </c>
      <c r="N97" s="92">
        <v>98.7</v>
      </c>
      <c r="O97" s="92">
        <v>91.4</v>
      </c>
      <c r="P97" s="92">
        <v>91.7</v>
      </c>
      <c r="Q97" s="325" t="s">
        <v>73</v>
      </c>
      <c r="R97" s="324">
        <v>2</v>
      </c>
    </row>
    <row r="98" spans="2:108" ht="16.5" customHeight="1" x14ac:dyDescent="0.2">
      <c r="B98" s="305"/>
      <c r="C98" s="307"/>
      <c r="D98" s="97">
        <f>IF(D97=0,"",IF(D97&gt;P97,2,IF(D97=P97,1,0)))</f>
        <v>2</v>
      </c>
      <c r="E98" s="97">
        <f>IF(E97=0,"",IF(E97&gt;O97,2,IF(E97=O97,1,0)))</f>
        <v>2</v>
      </c>
      <c r="F98" s="97">
        <f>IF(F97=0,"",IF(F97&gt;N97,2,IF(F97=N97,1,0)))</f>
        <v>2</v>
      </c>
      <c r="G98" s="97">
        <f>IF(G97=0,"",IF(G97&gt;M97,2,IF(G97=M97,1,0)))</f>
        <v>2</v>
      </c>
      <c r="H98" s="98"/>
      <c r="I98" s="99"/>
      <c r="J98" s="100"/>
      <c r="K98" s="101"/>
      <c r="L98" s="98"/>
      <c r="M98" s="97">
        <f>IF(M97=0,"",IF(M97&gt;G97,2,IF(M97=G97,1,0)))</f>
        <v>0</v>
      </c>
      <c r="N98" s="97">
        <f>IF(N97=0,"",IF(N97&gt;F97,2,IF(N97=F97,1,0)))</f>
        <v>0</v>
      </c>
      <c r="O98" s="97">
        <f>IF(O97=0,"",IF(O97&gt;E97,2,IF(E97=O97,1,0)))</f>
        <v>0</v>
      </c>
      <c r="P98" s="97">
        <f>IF(P97=0,"",IF(P97&gt;D97,2,IF(P97=D97,1,0)))</f>
        <v>0</v>
      </c>
      <c r="Q98" s="326"/>
      <c r="R98" s="305"/>
    </row>
    <row r="99" spans="2:108" ht="30" customHeight="1" x14ac:dyDescent="0.2">
      <c r="B99" s="304">
        <v>3</v>
      </c>
      <c r="C99" s="306" t="s">
        <v>58</v>
      </c>
      <c r="D99" s="102">
        <v>94.7</v>
      </c>
      <c r="E99" s="102">
        <v>96.6</v>
      </c>
      <c r="F99" s="102">
        <v>99.4</v>
      </c>
      <c r="G99" s="102">
        <v>99</v>
      </c>
      <c r="H99" s="103">
        <f>IF(SUM(D99:G99)=0,0,SUM(D99:G99))</f>
        <v>389.70000000000005</v>
      </c>
      <c r="I99" s="104">
        <f>IF(SUM(D100:H100)=0,0,SUM(D100:H100))</f>
        <v>4</v>
      </c>
      <c r="J99" s="105" t="s">
        <v>15</v>
      </c>
      <c r="K99" s="106">
        <f>IF(SUM(M100:P100)=0,0,SUM(M100:P100))</f>
        <v>4</v>
      </c>
      <c r="L99" s="103">
        <f>IF(SUM(M99:P99)=0,0,SUM(M99:P99))</f>
        <v>389.5</v>
      </c>
      <c r="M99" s="102">
        <v>96.9</v>
      </c>
      <c r="N99" s="102">
        <v>98.9</v>
      </c>
      <c r="O99" s="102">
        <v>98.1</v>
      </c>
      <c r="P99" s="102">
        <v>95.6</v>
      </c>
      <c r="Q99" s="308" t="s">
        <v>91</v>
      </c>
      <c r="R99" s="304">
        <v>4</v>
      </c>
    </row>
    <row r="100" spans="2:108" ht="16.5" customHeight="1" x14ac:dyDescent="0.2">
      <c r="B100" s="305"/>
      <c r="C100" s="307"/>
      <c r="D100" s="107">
        <f>IF(D99=0,"",IF(D99&gt;P99,2,IF(D99=P99,1,0)))</f>
        <v>0</v>
      </c>
      <c r="E100" s="107">
        <f>IF(E99=0,"",IF(E99&gt;O99,2,IF(E99=O99,1,0)))</f>
        <v>0</v>
      </c>
      <c r="F100" s="107">
        <f>IF(F99=0,"",IF(F99&gt;N99,2,IF(F99=N99,1,0)))</f>
        <v>2</v>
      </c>
      <c r="G100" s="107">
        <f>IF(G99=0,"",IF(G99&gt;M99,2,IF(G99=M99,1,0)))</f>
        <v>2</v>
      </c>
      <c r="H100" s="98"/>
      <c r="I100" s="99"/>
      <c r="J100" s="100"/>
      <c r="K100" s="101"/>
      <c r="L100" s="98"/>
      <c r="M100" s="107">
        <f>IF(M99=0,"",IF(M99&gt;G99,2,IF(M99=G99,1,0)))</f>
        <v>0</v>
      </c>
      <c r="N100" s="107">
        <f>IF(N99=0,"",IF(N99&gt;F99,2,IF(N99=F99,1,0)))</f>
        <v>0</v>
      </c>
      <c r="O100" s="107">
        <f>IF(O99=0,"",IF(O99&gt;E99,2,IF(E99=O99,1,0)))</f>
        <v>2</v>
      </c>
      <c r="P100" s="107">
        <f>IF(P99=0,"",IF(P99&gt;D99,2,IF(P99=D99,1,0)))</f>
        <v>2</v>
      </c>
      <c r="Q100" s="309"/>
      <c r="R100" s="305"/>
    </row>
    <row r="101" spans="2:108" ht="30" customHeight="1" x14ac:dyDescent="0.2">
      <c r="B101" s="304">
        <v>5</v>
      </c>
      <c r="C101" s="306" t="s">
        <v>92</v>
      </c>
      <c r="D101" s="102">
        <v>100.2</v>
      </c>
      <c r="E101" s="102">
        <v>99.2</v>
      </c>
      <c r="F101" s="102">
        <v>102.9</v>
      </c>
      <c r="G101" s="102">
        <v>97.4</v>
      </c>
      <c r="H101" s="103">
        <f>IF(SUM(D101:G101)=0,0,SUM(D101:G101))</f>
        <v>399.70000000000005</v>
      </c>
      <c r="I101" s="104">
        <f>IF(SUM(D102:H102)=0,0,SUM(D102:H102))</f>
        <v>6</v>
      </c>
      <c r="J101" s="105" t="s">
        <v>15</v>
      </c>
      <c r="K101" s="106">
        <f>IF(SUM(M102:P102)=0,0,SUM(M102:P102))</f>
        <v>2</v>
      </c>
      <c r="L101" s="103">
        <f>IF(SUM(M101:P101)=0,0,SUM(M101:P101))</f>
        <v>381.7</v>
      </c>
      <c r="M101" s="102">
        <v>98</v>
      </c>
      <c r="N101" s="102">
        <v>94.4</v>
      </c>
      <c r="O101" s="102">
        <v>95.3</v>
      </c>
      <c r="P101" s="102">
        <v>94</v>
      </c>
      <c r="Q101" s="308" t="s">
        <v>72</v>
      </c>
      <c r="R101" s="304">
        <v>6</v>
      </c>
    </row>
    <row r="102" spans="2:108" ht="16.5" customHeight="1" x14ac:dyDescent="0.2">
      <c r="B102" s="305"/>
      <c r="C102" s="307"/>
      <c r="D102" s="107">
        <f>IF(D101=0,"",IF(D101&gt;P101,2,IF(D101=P101,1,0)))</f>
        <v>2</v>
      </c>
      <c r="E102" s="107">
        <f>IF(E101=0,"",IF(E101&gt;O101,2,IF(E101=O101,1,0)))</f>
        <v>2</v>
      </c>
      <c r="F102" s="107">
        <f>IF(F101=0,"",IF(F101&gt;N101,2,IF(F101=N101,1,0)))</f>
        <v>2</v>
      </c>
      <c r="G102" s="107">
        <f>IF(G101=0,"",IF(G101&gt;M101,2,IF(G101=M101,1,0)))</f>
        <v>0</v>
      </c>
      <c r="H102" s="98"/>
      <c r="I102" s="99"/>
      <c r="J102" s="100"/>
      <c r="K102" s="101"/>
      <c r="L102" s="98"/>
      <c r="M102" s="107">
        <f>IF(M101=0,"",IF(M101&gt;G101,2,IF(M101=G101,1,0)))</f>
        <v>2</v>
      </c>
      <c r="N102" s="107">
        <f>IF(N101=0,"",IF(N101&gt;F101,2,IF(N101=F101,1,0)))</f>
        <v>0</v>
      </c>
      <c r="O102" s="107">
        <f>IF(O101=0,"",IF(O101&gt;E101,2,IF(E101=O101,1,0)))</f>
        <v>0</v>
      </c>
      <c r="P102" s="107">
        <f>IF(P101=0,"",IF(P101&gt;D101,2,IF(P101=D101,1,0)))</f>
        <v>0</v>
      </c>
      <c r="Q102" s="309"/>
      <c r="R102" s="305"/>
    </row>
    <row r="103" spans="2:108" ht="16.5" customHeight="1" x14ac:dyDescent="0.2">
      <c r="B103" s="110"/>
      <c r="C103" s="310" t="str">
        <f>IF(AND(H103=0,L103=0),"",IF(OR(I103&gt;K103,K103&gt;I103),"kein Stechen erforderlich","Stechen"))</f>
        <v>kein Stechen erforderlich</v>
      </c>
      <c r="D103" s="311"/>
      <c r="E103" s="312"/>
      <c r="F103" s="313" t="s">
        <v>16</v>
      </c>
      <c r="G103" s="314"/>
      <c r="H103" s="111">
        <f>IF(SUM(H97:H102)=0,0,SUM(H97:H102))</f>
        <v>1198.5</v>
      </c>
      <c r="I103" s="112">
        <f>IF(SUM(I97:I102)=0,0,SUM(I97:I102))</f>
        <v>18</v>
      </c>
      <c r="J103" s="113" t="s">
        <v>15</v>
      </c>
      <c r="K103" s="114">
        <f>IF(SUM(K97:K102)=0,0,SUM(K97:K102))</f>
        <v>6</v>
      </c>
      <c r="L103" s="111">
        <f>IF(SUM(L97:L102)=0,0,SUM(L97:L102))</f>
        <v>1146.6000000000001</v>
      </c>
      <c r="M103" s="315" t="s">
        <v>16</v>
      </c>
      <c r="N103" s="316"/>
      <c r="O103" s="317" t="str">
        <f>C103</f>
        <v>kein Stechen erforderlich</v>
      </c>
      <c r="P103" s="318"/>
      <c r="Q103" s="319"/>
      <c r="R103" s="110"/>
      <c r="Y103" s="115"/>
      <c r="Z103" s="116"/>
      <c r="AA103" s="116"/>
      <c r="AB103" s="116"/>
      <c r="AC103" s="116"/>
      <c r="AE103" s="117"/>
      <c r="AF103" s="117"/>
      <c r="AG103" s="117"/>
      <c r="AH103" s="117"/>
      <c r="AI103" s="117"/>
      <c r="AK103" s="117"/>
      <c r="AL103" s="117"/>
      <c r="AM103" s="117"/>
      <c r="AN103" s="117"/>
      <c r="AO103" s="117"/>
      <c r="AQ103" s="117"/>
      <c r="AR103" s="117"/>
      <c r="AS103" s="117"/>
      <c r="AT103" s="117"/>
      <c r="AU103" s="117"/>
      <c r="AW103" s="117"/>
      <c r="AX103" s="117"/>
      <c r="AY103" s="117"/>
      <c r="AZ103" s="117"/>
      <c r="BA103" s="117"/>
      <c r="BC103" s="117"/>
      <c r="BD103" s="117"/>
      <c r="BE103" s="117"/>
      <c r="BF103" s="117"/>
      <c r="BG103" s="117"/>
      <c r="BI103" s="117"/>
      <c r="BJ103" s="117"/>
      <c r="BK103" s="117"/>
      <c r="BL103" s="117"/>
      <c r="BM103" s="117"/>
      <c r="BO103" s="117"/>
      <c r="BP103" s="117"/>
      <c r="BQ103" s="117"/>
      <c r="BR103" s="117"/>
      <c r="BS103" s="117"/>
      <c r="BU103" s="117"/>
      <c r="BV103" s="117"/>
      <c r="BW103" s="117"/>
      <c r="BX103" s="117"/>
      <c r="BY103" s="117"/>
      <c r="CA103" s="117"/>
      <c r="CB103" s="117"/>
      <c r="CC103" s="117"/>
      <c r="CD103" s="117"/>
      <c r="CE103" s="117"/>
      <c r="CG103" s="117"/>
      <c r="CH103" s="117"/>
      <c r="CI103" s="117"/>
      <c r="CJ103" s="117"/>
      <c r="CK103" s="117"/>
      <c r="CM103" s="117"/>
      <c r="CN103" s="117"/>
      <c r="CO103" s="117"/>
      <c r="CP103" s="117"/>
      <c r="CQ103" s="117"/>
      <c r="CS103" s="117"/>
      <c r="CT103" s="117"/>
      <c r="CU103" s="117"/>
      <c r="CV103" s="117"/>
      <c r="CW103" s="117"/>
      <c r="CY103" s="117"/>
      <c r="CZ103" s="117"/>
      <c r="DA103" s="117"/>
      <c r="DB103" s="117"/>
      <c r="DC103" s="117"/>
    </row>
    <row r="104" spans="2:108" ht="16.5" customHeight="1" thickBot="1" x14ac:dyDescent="0.25">
      <c r="B104" s="278"/>
      <c r="C104" s="278"/>
      <c r="D104" s="278"/>
      <c r="E104" s="278"/>
      <c r="F104" s="278"/>
      <c r="G104" s="278"/>
      <c r="H104" s="278"/>
      <c r="I104" s="278"/>
      <c r="J104" s="278"/>
      <c r="K104" s="278"/>
      <c r="L104" s="278"/>
      <c r="M104" s="278"/>
      <c r="N104" s="278"/>
      <c r="O104" s="278"/>
      <c r="P104" s="278"/>
      <c r="Q104" s="278"/>
      <c r="R104" s="278"/>
      <c r="Y104" s="115"/>
      <c r="Z104" s="116"/>
      <c r="AA104" s="116"/>
      <c r="AB104" s="116"/>
      <c r="AC104" s="116"/>
      <c r="AE104" s="117"/>
      <c r="AF104" s="117"/>
      <c r="AG104" s="117"/>
      <c r="AH104" s="117"/>
      <c r="AI104" s="117"/>
      <c r="AK104" s="117"/>
      <c r="AL104" s="117"/>
      <c r="AM104" s="117"/>
      <c r="AN104" s="117"/>
      <c r="AO104" s="117"/>
      <c r="AQ104" s="117"/>
      <c r="AR104" s="117"/>
      <c r="AS104" s="117"/>
      <c r="AT104" s="117"/>
      <c r="AU104" s="117"/>
      <c r="AW104" s="117"/>
      <c r="AX104" s="117"/>
      <c r="AY104" s="117"/>
      <c r="AZ104" s="117"/>
      <c r="BA104" s="117"/>
      <c r="BC104" s="117"/>
      <c r="BD104" s="117"/>
      <c r="BE104" s="117"/>
      <c r="BF104" s="117"/>
      <c r="BG104" s="117"/>
      <c r="BI104" s="117"/>
      <c r="BJ104" s="117"/>
      <c r="BK104" s="117"/>
      <c r="BL104" s="117"/>
      <c r="BM104" s="117"/>
      <c r="BO104" s="117"/>
      <c r="BP104" s="117"/>
      <c r="BQ104" s="117"/>
      <c r="BR104" s="117"/>
      <c r="BS104" s="117"/>
      <c r="BU104" s="117"/>
      <c r="BV104" s="117"/>
      <c r="BW104" s="117"/>
      <c r="BX104" s="117"/>
      <c r="BY104" s="117"/>
      <c r="CA104" s="117"/>
      <c r="CB104" s="117"/>
      <c r="CC104" s="117"/>
      <c r="CD104" s="117"/>
      <c r="CE104" s="117"/>
      <c r="CG104" s="117"/>
      <c r="CH104" s="117"/>
      <c r="CI104" s="117"/>
      <c r="CJ104" s="117"/>
      <c r="CK104" s="117"/>
      <c r="CM104" s="117"/>
      <c r="CN104" s="117"/>
      <c r="CO104" s="117"/>
      <c r="CP104" s="117"/>
      <c r="CQ104" s="117"/>
      <c r="CS104" s="117"/>
      <c r="CT104" s="117"/>
      <c r="CU104" s="117"/>
      <c r="CV104" s="117"/>
      <c r="CW104" s="117"/>
      <c r="CY104" s="117"/>
      <c r="CZ104" s="117"/>
      <c r="DA104" s="117"/>
      <c r="DB104" s="117"/>
      <c r="DC104" s="117"/>
    </row>
    <row r="105" spans="2:108" ht="16.5" customHeight="1" thickBot="1" x14ac:dyDescent="0.25">
      <c r="C105" s="298" t="str">
        <f>IF(C103="Stechen",B94,"")</f>
        <v/>
      </c>
      <c r="D105" s="299"/>
      <c r="E105" s="299"/>
      <c r="F105" s="300" t="s">
        <v>17</v>
      </c>
      <c r="G105" s="301"/>
      <c r="H105" s="300" t="s">
        <v>18</v>
      </c>
      <c r="I105" s="302"/>
      <c r="J105" s="301"/>
      <c r="K105" s="300" t="s">
        <v>19</v>
      </c>
      <c r="L105" s="301"/>
      <c r="M105" s="300" t="s">
        <v>20</v>
      </c>
      <c r="N105" s="301"/>
      <c r="O105" s="299" t="str">
        <f>IF(O103="Stechen",M94,"")</f>
        <v/>
      </c>
      <c r="P105" s="299"/>
      <c r="Q105" s="303"/>
      <c r="Y105" s="115"/>
      <c r="Z105" s="116"/>
      <c r="AA105" s="116"/>
      <c r="AB105" s="116"/>
      <c r="AC105" s="116"/>
      <c r="AE105" s="117"/>
      <c r="AF105" s="117"/>
      <c r="AG105" s="117"/>
      <c r="AH105" s="117"/>
      <c r="AI105" s="117"/>
      <c r="AK105" s="117"/>
      <c r="AL105" s="117"/>
      <c r="AM105" s="117"/>
      <c r="AN105" s="117"/>
      <c r="AO105" s="117"/>
      <c r="AQ105" s="117"/>
      <c r="AR105" s="117"/>
      <c r="AS105" s="117"/>
      <c r="AT105" s="117"/>
      <c r="AU105" s="117"/>
      <c r="AW105" s="117"/>
      <c r="AX105" s="117"/>
      <c r="AY105" s="117"/>
      <c r="AZ105" s="117"/>
      <c r="BA105" s="117"/>
      <c r="BC105" s="117"/>
      <c r="BD105" s="117"/>
      <c r="BE105" s="117"/>
      <c r="BF105" s="117"/>
      <c r="BG105" s="117"/>
      <c r="BI105" s="117"/>
      <c r="BJ105" s="117"/>
      <c r="BK105" s="117"/>
      <c r="BL105" s="117"/>
      <c r="BM105" s="117"/>
      <c r="BO105" s="117"/>
      <c r="BP105" s="117"/>
      <c r="BQ105" s="117"/>
      <c r="BR105" s="117"/>
      <c r="BS105" s="117"/>
      <c r="BU105" s="117"/>
      <c r="BV105" s="117"/>
      <c r="BW105" s="117"/>
      <c r="BX105" s="117"/>
      <c r="BY105" s="117"/>
      <c r="CA105" s="117"/>
      <c r="CB105" s="117"/>
      <c r="CC105" s="117"/>
      <c r="CD105" s="117"/>
      <c r="CE105" s="117"/>
      <c r="CG105" s="117"/>
      <c r="CH105" s="117"/>
      <c r="CI105" s="117"/>
      <c r="CJ105" s="117"/>
      <c r="CK105" s="117"/>
      <c r="CM105" s="117"/>
      <c r="CN105" s="117"/>
      <c r="CO105" s="117"/>
      <c r="CP105" s="117"/>
      <c r="CQ105" s="117"/>
      <c r="CS105" s="117"/>
      <c r="CT105" s="117"/>
      <c r="CU105" s="117"/>
      <c r="CV105" s="117"/>
      <c r="CW105" s="117"/>
      <c r="CY105" s="117"/>
      <c r="CZ105" s="117"/>
      <c r="DA105" s="117"/>
      <c r="DB105" s="117"/>
      <c r="DC105" s="117"/>
    </row>
    <row r="106" spans="2:108" ht="16.5" customHeight="1" x14ac:dyDescent="0.2">
      <c r="B106" s="293" t="s">
        <v>14</v>
      </c>
      <c r="C106" s="293"/>
      <c r="D106" s="294" t="s">
        <v>21</v>
      </c>
      <c r="E106" s="294"/>
      <c r="F106" s="118">
        <v>1</v>
      </c>
      <c r="G106" s="119">
        <v>2</v>
      </c>
      <c r="H106" s="118">
        <v>3</v>
      </c>
      <c r="I106" s="295">
        <v>4</v>
      </c>
      <c r="J106" s="296"/>
      <c r="K106" s="118">
        <v>5</v>
      </c>
      <c r="L106" s="119">
        <v>6</v>
      </c>
      <c r="M106" s="118">
        <v>7</v>
      </c>
      <c r="N106" s="119">
        <v>8</v>
      </c>
      <c r="O106" s="294" t="s">
        <v>21</v>
      </c>
      <c r="P106" s="294"/>
      <c r="Q106" s="297" t="s">
        <v>14</v>
      </c>
      <c r="R106" s="297"/>
      <c r="Y106" s="115"/>
      <c r="Z106" s="116"/>
      <c r="AA106" s="116"/>
      <c r="AB106" s="116"/>
      <c r="AC106" s="116"/>
      <c r="AE106" s="117"/>
      <c r="AF106" s="117"/>
      <c r="AG106" s="117"/>
      <c r="AH106" s="117"/>
      <c r="AI106" s="117"/>
      <c r="AK106" s="117"/>
      <c r="AL106" s="117"/>
      <c r="AM106" s="117"/>
      <c r="AN106" s="117"/>
      <c r="AO106" s="117"/>
      <c r="AQ106" s="117"/>
      <c r="AR106" s="117"/>
      <c r="AS106" s="117"/>
      <c r="AT106" s="117"/>
      <c r="AU106" s="117"/>
      <c r="AW106" s="117"/>
      <c r="AX106" s="117"/>
      <c r="AY106" s="117"/>
      <c r="AZ106" s="117"/>
      <c r="BA106" s="117"/>
      <c r="BC106" s="117"/>
      <c r="BD106" s="117"/>
      <c r="BE106" s="117"/>
      <c r="BF106" s="117"/>
      <c r="BG106" s="117"/>
      <c r="BI106" s="117"/>
      <c r="BJ106" s="117"/>
      <c r="BK106" s="117"/>
      <c r="BL106" s="117"/>
      <c r="BM106" s="117"/>
      <c r="BO106" s="117"/>
      <c r="BP106" s="117"/>
      <c r="BQ106" s="117"/>
      <c r="BR106" s="117"/>
      <c r="BS106" s="117"/>
      <c r="BU106" s="117"/>
      <c r="BV106" s="117"/>
      <c r="BW106" s="117"/>
      <c r="BX106" s="117"/>
      <c r="BY106" s="117"/>
      <c r="CA106" s="117"/>
      <c r="CB106" s="117"/>
      <c r="CC106" s="117"/>
      <c r="CD106" s="117"/>
      <c r="CE106" s="117"/>
      <c r="CG106" s="117"/>
      <c r="CH106" s="117"/>
      <c r="CI106" s="117"/>
      <c r="CJ106" s="117"/>
      <c r="CK106" s="117"/>
      <c r="CM106" s="117"/>
      <c r="CN106" s="117"/>
      <c r="CO106" s="117"/>
      <c r="CP106" s="117"/>
      <c r="CQ106" s="117"/>
      <c r="CS106" s="117"/>
      <c r="CT106" s="117"/>
      <c r="CU106" s="117"/>
      <c r="CV106" s="117"/>
      <c r="CW106" s="117"/>
      <c r="CY106" s="117"/>
      <c r="CZ106" s="117"/>
      <c r="DA106" s="117"/>
      <c r="DB106" s="117"/>
      <c r="DC106" s="117"/>
    </row>
    <row r="107" spans="2:108" ht="16.5" customHeight="1" x14ac:dyDescent="0.2">
      <c r="B107" s="274">
        <f>IF(SUM(F108,H108,K108,M108)=0,0,SUM(F108,H108,K108,M108))</f>
        <v>0</v>
      </c>
      <c r="C107" s="276" t="s">
        <v>22</v>
      </c>
      <c r="D107" s="278" t="s">
        <v>23</v>
      </c>
      <c r="E107" s="278"/>
      <c r="F107" s="120"/>
      <c r="G107" s="121"/>
      <c r="H107" s="120"/>
      <c r="I107" s="287"/>
      <c r="J107" s="288"/>
      <c r="K107" s="120"/>
      <c r="L107" s="121"/>
      <c r="M107" s="120"/>
      <c r="N107" s="121"/>
      <c r="O107" s="281" t="s">
        <v>23</v>
      </c>
      <c r="P107" s="278"/>
      <c r="Q107" s="282" t="s">
        <v>22</v>
      </c>
      <c r="R107" s="274">
        <f>IF(SUM(N108,L108,I108,G108)=0,0,SUM(N108,L108,I108,G108))</f>
        <v>0</v>
      </c>
      <c r="Y107" s="115"/>
      <c r="Z107" s="116"/>
      <c r="AA107" s="116"/>
      <c r="AB107" s="116"/>
      <c r="AC107" s="116"/>
      <c r="AD107" s="116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  <c r="CY107" s="117"/>
      <c r="CZ107" s="117"/>
      <c r="DA107" s="117"/>
      <c r="DB107" s="117"/>
      <c r="DC107" s="117"/>
      <c r="DD107" s="117"/>
    </row>
    <row r="108" spans="2:108" ht="16.5" customHeight="1" x14ac:dyDescent="0.2">
      <c r="B108" s="275"/>
      <c r="C108" s="277"/>
      <c r="D108" s="278" t="s">
        <v>14</v>
      </c>
      <c r="E108" s="284"/>
      <c r="F108" s="122" t="str">
        <f>IF(F107="","",IF(F107&gt;G107,2,IF(F107=G107,1,0)))</f>
        <v/>
      </c>
      <c r="G108" s="123" t="str">
        <f>IF(G107="","",IF(G107&gt;F107,2,IF(G107=F107,1,0)))</f>
        <v/>
      </c>
      <c r="H108" s="122" t="str">
        <f>IF(H107="","",IF(H107&gt;I107,2,IF(H107=I107,1,0)))</f>
        <v/>
      </c>
      <c r="I108" s="285" t="str">
        <f>IF(I107="","",IF(I107&gt;H107,2,IF(I107=H107,1,0)))</f>
        <v/>
      </c>
      <c r="J108" s="286" t="str">
        <f>IF(J107="","",IF(J107&gt;I107,2,IF(J107=I107,1,"")))</f>
        <v/>
      </c>
      <c r="K108" s="122" t="str">
        <f>IF(K107="","",IF(K107&gt;L107,2,IF(K107=L107,1,0)))</f>
        <v/>
      </c>
      <c r="L108" s="123" t="str">
        <f>IF(L107="","",IF(L107&gt;K107,2,IF(L107=K107,1,0)))</f>
        <v/>
      </c>
      <c r="M108" s="122" t="str">
        <f>IF(M107="","",IF(M107&gt;N107,2,IF(M107=N107,1,0)))</f>
        <v/>
      </c>
      <c r="N108" s="123" t="str">
        <f>IF(N107="","",IF(N107&gt;M107,2,IF(N107=M107,1,0)))</f>
        <v/>
      </c>
      <c r="O108" s="281" t="s">
        <v>14</v>
      </c>
      <c r="P108" s="278"/>
      <c r="Q108" s="283"/>
      <c r="R108" s="275"/>
      <c r="Y108" s="115"/>
      <c r="Z108" s="116"/>
      <c r="AA108" s="116"/>
      <c r="AB108" s="116"/>
      <c r="AC108" s="116"/>
      <c r="AD108" s="116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17"/>
      <c r="BW108" s="117"/>
      <c r="BX108" s="117"/>
      <c r="BY108" s="117"/>
      <c r="BZ108" s="117"/>
      <c r="CA108" s="117"/>
      <c r="CB108" s="117"/>
      <c r="CC108" s="117"/>
      <c r="CD108" s="117"/>
      <c r="CE108" s="117"/>
      <c r="CF108" s="117"/>
      <c r="CG108" s="117"/>
      <c r="CH108" s="117"/>
      <c r="CI108" s="117"/>
      <c r="CJ108" s="117"/>
      <c r="CK108" s="117"/>
      <c r="CL108" s="117"/>
      <c r="CM108" s="117"/>
      <c r="CN108" s="117"/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  <c r="CY108" s="117"/>
      <c r="CZ108" s="117"/>
      <c r="DA108" s="117"/>
      <c r="DB108" s="117"/>
      <c r="DC108" s="117"/>
      <c r="DD108" s="117"/>
    </row>
    <row r="109" spans="2:108" ht="16.5" customHeight="1" x14ac:dyDescent="0.2">
      <c r="B109" s="274">
        <f>IF(SUM(F110,H110,K110,M110)=0,0,SUM(F110,H110,K110,M110))</f>
        <v>0</v>
      </c>
      <c r="C109" s="276" t="s">
        <v>24</v>
      </c>
      <c r="D109" s="278" t="s">
        <v>23</v>
      </c>
      <c r="E109" s="278"/>
      <c r="F109" s="120"/>
      <c r="G109" s="121"/>
      <c r="H109" s="120"/>
      <c r="I109" s="287"/>
      <c r="J109" s="288"/>
      <c r="K109" s="120"/>
      <c r="L109" s="121"/>
      <c r="M109" s="120"/>
      <c r="N109" s="121"/>
      <c r="O109" s="281" t="s">
        <v>23</v>
      </c>
      <c r="P109" s="278"/>
      <c r="Q109" s="282" t="s">
        <v>24</v>
      </c>
      <c r="R109" s="274">
        <f>IF(SUM(N110,L110,I110,G110)=0,0,SUM(N110,L110,I110,G110))</f>
        <v>0</v>
      </c>
      <c r="Y109" s="115"/>
      <c r="Z109" s="116"/>
      <c r="AA109" s="116"/>
      <c r="AB109" s="116"/>
      <c r="AC109" s="116"/>
      <c r="AD109" s="116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  <c r="BZ109" s="117"/>
      <c r="CA109" s="117"/>
      <c r="CB109" s="117"/>
      <c r="CC109" s="117"/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117"/>
      <c r="CN109" s="117"/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  <c r="CY109" s="117"/>
      <c r="CZ109" s="117"/>
      <c r="DA109" s="117"/>
      <c r="DB109" s="117"/>
      <c r="DC109" s="117"/>
      <c r="DD109" s="117"/>
    </row>
    <row r="110" spans="2:108" ht="16.5" customHeight="1" x14ac:dyDescent="0.2">
      <c r="B110" s="275"/>
      <c r="C110" s="277"/>
      <c r="D110" s="278" t="s">
        <v>14</v>
      </c>
      <c r="E110" s="284"/>
      <c r="F110" s="124" t="str">
        <f>IF(F109="","",IF(F109&gt;G109,2,IF(F109=G109,1,0)))</f>
        <v/>
      </c>
      <c r="G110" s="125" t="str">
        <f>IF(G109="","",IF(G109&gt;F109,2,IF(G109=F109,1,0)))</f>
        <v/>
      </c>
      <c r="H110" s="124" t="str">
        <f>IF(H109="","",IF(H109&gt;I109,2,IF(H109=I109,1,0)))</f>
        <v/>
      </c>
      <c r="I110" s="291" t="str">
        <f>IF(I109="","",IF(I109&gt;H109,2,IF(I109=H109,1,0)))</f>
        <v/>
      </c>
      <c r="J110" s="292" t="str">
        <f>IF(J109="","",IF(J109&gt;I109,2,IF(J109=I109,1,"")))</f>
        <v/>
      </c>
      <c r="K110" s="124" t="str">
        <f>IF(K109="","",IF(K109&gt;L109,2,IF(K109=L109,1,0)))</f>
        <v/>
      </c>
      <c r="L110" s="125" t="str">
        <f>IF(L109="","",IF(L109&gt;K109,2,IF(L109=K109,1,0)))</f>
        <v/>
      </c>
      <c r="M110" s="124" t="str">
        <f>IF(M109="","",IF(M109&gt;N109,2,IF(M109=N109,1,0)))</f>
        <v/>
      </c>
      <c r="N110" s="125" t="str">
        <f>IF(N109="","",IF(N109&gt;M109,2,IF(N109=M109,1,0)))</f>
        <v/>
      </c>
      <c r="O110" s="281" t="s">
        <v>14</v>
      </c>
      <c r="P110" s="278"/>
      <c r="Q110" s="283"/>
      <c r="R110" s="275"/>
      <c r="Y110" s="115"/>
      <c r="Z110" s="116"/>
      <c r="AA110" s="116"/>
      <c r="AB110" s="116"/>
      <c r="AC110" s="116"/>
      <c r="AD110" s="116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Q110" s="117"/>
      <c r="BR110" s="117"/>
      <c r="BS110" s="117"/>
      <c r="BT110" s="117"/>
      <c r="BU110" s="117"/>
      <c r="BV110" s="117"/>
      <c r="BW110" s="117"/>
      <c r="BX110" s="117"/>
      <c r="BY110" s="117"/>
      <c r="BZ110" s="117"/>
      <c r="CA110" s="117"/>
      <c r="CB110" s="117"/>
      <c r="CC110" s="117"/>
      <c r="CD110" s="117"/>
      <c r="CE110" s="117"/>
      <c r="CF110" s="117"/>
      <c r="CG110" s="117"/>
      <c r="CH110" s="117"/>
      <c r="CI110" s="117"/>
      <c r="CJ110" s="117"/>
      <c r="CK110" s="117"/>
      <c r="CL110" s="117"/>
      <c r="CM110" s="117"/>
      <c r="CN110" s="117"/>
      <c r="CO110" s="117"/>
      <c r="CP110" s="117"/>
      <c r="CQ110" s="117"/>
      <c r="CR110" s="117"/>
      <c r="CS110" s="117"/>
      <c r="CT110" s="117"/>
      <c r="CU110" s="117"/>
      <c r="CV110" s="117"/>
      <c r="CW110" s="117"/>
      <c r="CX110" s="117"/>
      <c r="CY110" s="117"/>
      <c r="CZ110" s="117"/>
      <c r="DA110" s="117"/>
      <c r="DB110" s="117"/>
      <c r="DC110" s="117"/>
      <c r="DD110" s="117"/>
    </row>
    <row r="111" spans="2:108" ht="16.5" customHeight="1" x14ac:dyDescent="0.2">
      <c r="B111" s="274">
        <f>IF(SUM(F112,H112,K112,M112)=0,0,SUM(F112,H112,K112,M112))</f>
        <v>0</v>
      </c>
      <c r="C111" s="276" t="s">
        <v>25</v>
      </c>
      <c r="D111" s="278" t="s">
        <v>23</v>
      </c>
      <c r="E111" s="278"/>
      <c r="F111" s="126"/>
      <c r="G111" s="127"/>
      <c r="H111" s="126"/>
      <c r="I111" s="279"/>
      <c r="J111" s="280"/>
      <c r="K111" s="126"/>
      <c r="L111" s="127"/>
      <c r="M111" s="126"/>
      <c r="N111" s="127"/>
      <c r="O111" s="281" t="s">
        <v>23</v>
      </c>
      <c r="P111" s="278"/>
      <c r="Q111" s="282" t="s">
        <v>25</v>
      </c>
      <c r="R111" s="274">
        <f>IF(SUM(N112,L112,I112,G112)=0,0,SUM(N112,L112,I112,G112))</f>
        <v>0</v>
      </c>
      <c r="Y111" s="115"/>
      <c r="Z111" s="116"/>
      <c r="AA111" s="116"/>
      <c r="AB111" s="116"/>
      <c r="AC111" s="116"/>
      <c r="AD111" s="116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17"/>
      <c r="BW111" s="117"/>
      <c r="BX111" s="117"/>
      <c r="BY111" s="117"/>
      <c r="BZ111" s="117"/>
      <c r="CA111" s="117"/>
      <c r="CB111" s="117"/>
      <c r="CC111" s="117"/>
      <c r="CD111" s="117"/>
      <c r="CE111" s="117"/>
      <c r="CF111" s="117"/>
      <c r="CG111" s="117"/>
      <c r="CH111" s="117"/>
      <c r="CI111" s="117"/>
      <c r="CJ111" s="117"/>
      <c r="CK111" s="117"/>
      <c r="CL111" s="117"/>
      <c r="CM111" s="117"/>
      <c r="CN111" s="117"/>
      <c r="CO111" s="117"/>
      <c r="CP111" s="117"/>
      <c r="CQ111" s="117"/>
      <c r="CR111" s="117"/>
      <c r="CS111" s="117"/>
      <c r="CT111" s="117"/>
      <c r="CU111" s="117"/>
      <c r="CV111" s="117"/>
      <c r="CW111" s="117"/>
      <c r="CX111" s="117"/>
      <c r="CY111" s="117"/>
      <c r="CZ111" s="117"/>
      <c r="DA111" s="117"/>
      <c r="DB111" s="117"/>
      <c r="DC111" s="117"/>
      <c r="DD111" s="117"/>
    </row>
    <row r="112" spans="2:108" ht="16.5" customHeight="1" thickBot="1" x14ac:dyDescent="0.25">
      <c r="B112" s="275"/>
      <c r="C112" s="277"/>
      <c r="D112" s="278" t="s">
        <v>14</v>
      </c>
      <c r="E112" s="278"/>
      <c r="F112" s="128" t="str">
        <f>IF(F111="","",IF(F111&gt;G111,2,IF(F111=G111,1,0)))</f>
        <v/>
      </c>
      <c r="G112" s="129" t="str">
        <f>IF(G111="","",IF(G111&gt;F111,2,IF(G111=F111,1,0)))</f>
        <v/>
      </c>
      <c r="H112" s="128" t="str">
        <f>IF(H111="","",IF(H111&gt;I111,2,IF(H111=I111,1,0)))</f>
        <v/>
      </c>
      <c r="I112" s="289" t="str">
        <f>IF(I111="","",IF(I111&gt;H111,2,IF(I111=H111,1,0)))</f>
        <v/>
      </c>
      <c r="J112" s="290" t="str">
        <f>IF(J111="","",IF(J111&gt;I111,2,IF(J111=I111,1,"")))</f>
        <v/>
      </c>
      <c r="K112" s="128" t="str">
        <f>IF(K111="","",IF(K111&gt;L111,2,IF(K111=L111,1,0)))</f>
        <v/>
      </c>
      <c r="L112" s="129" t="str">
        <f>IF(L111="","",IF(L111&gt;K111,2,IF(L111=K111,1,0)))</f>
        <v/>
      </c>
      <c r="M112" s="128" t="str">
        <f>IF(M111="","",IF(M111&gt;N111,2,IF(M111=N111,1,0)))</f>
        <v/>
      </c>
      <c r="N112" s="129" t="str">
        <f>IF(N111="","",IF(N111&gt;M111,2,IF(N111=M111,1,0)))</f>
        <v/>
      </c>
      <c r="O112" s="278" t="s">
        <v>14</v>
      </c>
      <c r="P112" s="278"/>
      <c r="Q112" s="283"/>
      <c r="R112" s="275"/>
      <c r="Y112" s="115"/>
      <c r="Z112" s="116"/>
      <c r="AA112" s="116"/>
      <c r="AB112" s="116"/>
      <c r="AC112" s="116"/>
      <c r="AD112" s="116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117"/>
      <c r="BT112" s="117"/>
      <c r="BU112" s="117"/>
      <c r="BV112" s="117"/>
      <c r="BW112" s="117"/>
      <c r="BX112" s="117"/>
      <c r="BY112" s="117"/>
      <c r="BZ112" s="117"/>
      <c r="CA112" s="117"/>
      <c r="CB112" s="117"/>
      <c r="CC112" s="117"/>
      <c r="CD112" s="117"/>
      <c r="CE112" s="117"/>
      <c r="CF112" s="117"/>
      <c r="CG112" s="117"/>
      <c r="CH112" s="117"/>
      <c r="CI112" s="117"/>
      <c r="CJ112" s="117"/>
      <c r="CK112" s="117"/>
      <c r="CL112" s="117"/>
      <c r="CM112" s="117"/>
      <c r="CN112" s="117"/>
      <c r="CO112" s="117"/>
      <c r="CP112" s="117"/>
      <c r="CQ112" s="117"/>
      <c r="CR112" s="117"/>
      <c r="CS112" s="117"/>
      <c r="CT112" s="117"/>
      <c r="CU112" s="117"/>
      <c r="CV112" s="117"/>
      <c r="CW112" s="117"/>
      <c r="CX112" s="117"/>
      <c r="CY112" s="117"/>
      <c r="CZ112" s="117"/>
      <c r="DA112" s="117"/>
      <c r="DB112" s="117"/>
      <c r="DC112" s="117"/>
      <c r="DD112" s="117"/>
    </row>
    <row r="113" spans="2:108" ht="16.5" customHeight="1" x14ac:dyDescent="0.2">
      <c r="B113" s="130"/>
      <c r="D113" s="131"/>
      <c r="E113" s="132">
        <f>IF(I103=K103,1,0)</f>
        <v>0</v>
      </c>
      <c r="F113" s="133">
        <f>IF(B107&gt;R107,1,0)</f>
        <v>0</v>
      </c>
      <c r="G113" s="133">
        <f>IF(B109&gt;R109,1,0)</f>
        <v>0</v>
      </c>
      <c r="H113" s="133">
        <f>IF(B111&gt;R111,1,0)</f>
        <v>0</v>
      </c>
      <c r="I113" s="133">
        <f>SUM(E113:H113)</f>
        <v>0</v>
      </c>
      <c r="J113" s="134"/>
      <c r="K113" s="133">
        <f>SUM(L113:O113)</f>
        <v>0</v>
      </c>
      <c r="L113" s="133">
        <f>IF(R111&gt;B111,1,0)</f>
        <v>0</v>
      </c>
      <c r="M113" s="133">
        <f>IF(R109&gt;B109,1,0)</f>
        <v>0</v>
      </c>
      <c r="N113" s="133">
        <f>IF(R107&gt;B107,1,0)</f>
        <v>0</v>
      </c>
      <c r="O113" s="135">
        <f>IF(K103=I103,1,0)</f>
        <v>0</v>
      </c>
      <c r="P113" s="136"/>
      <c r="R113" s="130"/>
      <c r="Y113" s="115"/>
      <c r="Z113" s="116"/>
      <c r="AA113" s="116"/>
      <c r="AB113" s="116"/>
      <c r="AC113" s="116"/>
      <c r="AD113" s="116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17"/>
      <c r="CL113" s="117"/>
      <c r="CM113" s="117"/>
      <c r="CN113" s="117"/>
      <c r="CO113" s="117"/>
      <c r="CP113" s="117"/>
      <c r="CQ113" s="117"/>
      <c r="CR113" s="117"/>
      <c r="CS113" s="117"/>
      <c r="CT113" s="117"/>
      <c r="CU113" s="117"/>
      <c r="CV113" s="117"/>
      <c r="CW113" s="117"/>
      <c r="CX113" s="117"/>
      <c r="CY113" s="117"/>
      <c r="CZ113" s="117"/>
      <c r="DA113" s="117"/>
      <c r="DB113" s="117"/>
      <c r="DC113" s="117"/>
      <c r="DD113" s="117"/>
    </row>
  </sheetData>
  <mergeCells count="280">
    <mergeCell ref="D2:F2"/>
    <mergeCell ref="H2:I2"/>
    <mergeCell ref="J2:M2"/>
    <mergeCell ref="O2:Q2"/>
    <mergeCell ref="D4:P4"/>
    <mergeCell ref="D5:P5"/>
    <mergeCell ref="B13:B14"/>
    <mergeCell ref="C13:C14"/>
    <mergeCell ref="Q13:Q14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O110:P110"/>
    <mergeCell ref="B104:R104"/>
    <mergeCell ref="C105:E105"/>
    <mergeCell ref="F105:G105"/>
    <mergeCell ref="H105:J105"/>
    <mergeCell ref="K105:L105"/>
    <mergeCell ref="M105:N105"/>
    <mergeCell ref="O105:Q105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B106:C106"/>
    <mergeCell ref="D106:E106"/>
    <mergeCell ref="I106:J106"/>
    <mergeCell ref="O106:P106"/>
    <mergeCell ref="Q106:R106"/>
    <mergeCell ref="B107:B108"/>
    <mergeCell ref="C107:C108"/>
    <mergeCell ref="D107:E107"/>
    <mergeCell ref="I107:J107"/>
    <mergeCell ref="O107:P107"/>
    <mergeCell ref="B111:B112"/>
    <mergeCell ref="C111:C112"/>
    <mergeCell ref="D111:E111"/>
    <mergeCell ref="I111:J111"/>
    <mergeCell ref="O111:P111"/>
    <mergeCell ref="Q107:Q108"/>
    <mergeCell ref="R107:R108"/>
    <mergeCell ref="D108:E108"/>
    <mergeCell ref="I108:J108"/>
    <mergeCell ref="O108:P108"/>
    <mergeCell ref="B109:B110"/>
    <mergeCell ref="C109:C110"/>
    <mergeCell ref="D109:E109"/>
    <mergeCell ref="I109:J109"/>
    <mergeCell ref="O109:P109"/>
    <mergeCell ref="Q111:Q112"/>
    <mergeCell ref="R111:R112"/>
    <mergeCell ref="D112:E112"/>
    <mergeCell ref="I112:J112"/>
    <mergeCell ref="O112:P112"/>
    <mergeCell ref="Q109:Q110"/>
    <mergeCell ref="R109:R110"/>
    <mergeCell ref="D110:E110"/>
    <mergeCell ref="I110:J110"/>
  </mergeCells>
  <conditionalFormatting sqref="I15 I13 I17">
    <cfRule type="expression" dxfId="59" priority="18">
      <formula>I13=K13</formula>
    </cfRule>
    <cfRule type="expression" dxfId="58" priority="19">
      <formula>I13&gt;K13</formula>
    </cfRule>
  </conditionalFormatting>
  <conditionalFormatting sqref="K13 K15 K17">
    <cfRule type="expression" dxfId="57" priority="17">
      <formula>K13=I13</formula>
    </cfRule>
    <cfRule type="expression" dxfId="56" priority="20">
      <formula>K13&gt;I13</formula>
    </cfRule>
  </conditionalFormatting>
  <conditionalFormatting sqref="H66 H10 H38 H94">
    <cfRule type="expression" dxfId="55" priority="15">
      <formula>H10=L10</formula>
    </cfRule>
    <cfRule type="expression" dxfId="54" priority="16">
      <formula>H10&gt;L10</formula>
    </cfRule>
  </conditionalFormatting>
  <conditionalFormatting sqref="L66 L10 L38 L94">
    <cfRule type="expression" dxfId="53" priority="13">
      <formula>L10=H10</formula>
    </cfRule>
    <cfRule type="expression" dxfId="52" priority="14">
      <formula>L10&gt;H10</formula>
    </cfRule>
  </conditionalFormatting>
  <conditionalFormatting sqref="I43 I41 I45">
    <cfRule type="expression" dxfId="51" priority="10">
      <formula>I41=K41</formula>
    </cfRule>
    <cfRule type="expression" dxfId="50" priority="11">
      <formula>I41&gt;K41</formula>
    </cfRule>
  </conditionalFormatting>
  <conditionalFormatting sqref="K41 K43 K45">
    <cfRule type="expression" dxfId="49" priority="9">
      <formula>K41=I41</formula>
    </cfRule>
    <cfRule type="expression" dxfId="48" priority="12">
      <formula>K41&gt;I41</formula>
    </cfRule>
  </conditionalFormatting>
  <conditionalFormatting sqref="I71 I69 I73">
    <cfRule type="expression" dxfId="47" priority="6">
      <formula>I69=K69</formula>
    </cfRule>
    <cfRule type="expression" dxfId="46" priority="7">
      <formula>I69&gt;K69</formula>
    </cfRule>
  </conditionalFormatting>
  <conditionalFormatting sqref="K69 K71 K73">
    <cfRule type="expression" dxfId="45" priority="5">
      <formula>K69=I69</formula>
    </cfRule>
    <cfRule type="expression" dxfId="44" priority="8">
      <formula>K69&gt;I69</formula>
    </cfRule>
  </conditionalFormatting>
  <conditionalFormatting sqref="I99 I97 I101">
    <cfRule type="expression" dxfId="43" priority="2">
      <formula>I97=K97</formula>
    </cfRule>
    <cfRule type="expression" dxfId="42" priority="3">
      <formula>I97&gt;K97</formula>
    </cfRule>
  </conditionalFormatting>
  <conditionalFormatting sqref="K97 K99 K101">
    <cfRule type="expression" dxfId="41" priority="1">
      <formula>K97=I97</formula>
    </cfRule>
    <cfRule type="expression" dxfId="40" priority="4">
      <formula>K97&gt;I97</formula>
    </cfRule>
  </conditionalFormatting>
  <printOptions horizontalCentered="1" verticalCentered="1"/>
  <pageMargins left="0.51181102362204722" right="0.51181102362204722" top="0.39370078740157483" bottom="0.39370078740157483" header="0.31496062992125984" footer="0.31496062992125984"/>
  <pageSetup paperSize="9" orientation="landscape" horizontalDpi="4294967293" r:id="rId1"/>
  <rowBreaks count="3" manualBreakCount="3">
    <brk id="29" min="1" max="17" man="1"/>
    <brk id="57" min="1" max="17" man="1"/>
    <brk id="85" min="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13"/>
  <sheetViews>
    <sheetView zoomScaleNormal="100" workbookViewId="0">
      <selection activeCell="V68" sqref="V68"/>
    </sheetView>
  </sheetViews>
  <sheetFormatPr baseColWidth="10" defaultRowHeight="16.5" customHeight="1" x14ac:dyDescent="0.2"/>
  <cols>
    <col min="1" max="1" width="1.5703125" style="78" customWidth="1"/>
    <col min="2" max="2" width="6.42578125" style="78" customWidth="1"/>
    <col min="3" max="3" width="29.28515625" style="78" customWidth="1"/>
    <col min="4" max="7" width="5.28515625" style="78" customWidth="1"/>
    <col min="8" max="8" width="6.42578125" style="78" customWidth="1"/>
    <col min="9" max="9" width="5.28515625" style="78" customWidth="1"/>
    <col min="10" max="10" width="1.85546875" style="78" customWidth="1"/>
    <col min="11" max="11" width="5.28515625" style="78" customWidth="1"/>
    <col min="12" max="12" width="6.42578125" style="78" customWidth="1"/>
    <col min="13" max="16" width="5.28515625" style="78" customWidth="1"/>
    <col min="17" max="17" width="29.28515625" style="78" customWidth="1"/>
    <col min="18" max="18" width="6.42578125" style="78" customWidth="1"/>
    <col min="19" max="19" width="1.7109375" style="78" customWidth="1"/>
    <col min="20" max="20" width="11.42578125" style="78"/>
    <col min="21" max="23" width="12.5703125" style="78" customWidth="1"/>
    <col min="24" max="24" width="11.42578125" style="78"/>
    <col min="25" max="25" width="25.5703125" style="108" customWidth="1"/>
    <col min="26" max="29" width="3.28515625" style="109" customWidth="1"/>
    <col min="30" max="30" width="4.85546875" style="109" customWidth="1"/>
    <col min="31" max="108" width="12.5703125" style="78" customWidth="1"/>
    <col min="109" max="120" width="11.42578125" style="78"/>
    <col min="121" max="121" width="12.5703125" style="78" customWidth="1"/>
    <col min="122" max="16384" width="11.42578125" style="78"/>
  </cols>
  <sheetData>
    <row r="2" spans="2:18" ht="16.5" customHeight="1" x14ac:dyDescent="0.2">
      <c r="C2" s="79" t="s">
        <v>0</v>
      </c>
      <c r="D2" s="320" t="s">
        <v>1</v>
      </c>
      <c r="E2" s="320"/>
      <c r="F2" s="320"/>
      <c r="G2" s="80">
        <v>3</v>
      </c>
      <c r="H2" s="321" t="s">
        <v>2</v>
      </c>
      <c r="I2" s="321"/>
      <c r="J2" s="322">
        <v>43813</v>
      </c>
      <c r="K2" s="322"/>
      <c r="L2" s="322"/>
      <c r="M2" s="322"/>
      <c r="N2" s="79" t="s">
        <v>3</v>
      </c>
      <c r="O2" s="323" t="s">
        <v>79</v>
      </c>
      <c r="P2" s="323"/>
      <c r="Q2" s="323"/>
    </row>
    <row r="3" spans="2:18" ht="19.5" customHeight="1" x14ac:dyDescent="0.2"/>
    <row r="4" spans="2:18" ht="19.5" customHeight="1" x14ac:dyDescent="0.25">
      <c r="D4" s="327" t="s">
        <v>4</v>
      </c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</row>
    <row r="5" spans="2:18" ht="19.5" customHeight="1" x14ac:dyDescent="0.25">
      <c r="D5" s="329" t="s">
        <v>69</v>
      </c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</row>
    <row r="6" spans="2:18" ht="19.5" customHeight="1" x14ac:dyDescent="0.25">
      <c r="D6" s="327" t="s">
        <v>5</v>
      </c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</row>
    <row r="7" spans="2:18" ht="19.5" customHeight="1" x14ac:dyDescent="0.2"/>
    <row r="8" spans="2:18" ht="16.5" customHeight="1" x14ac:dyDescent="0.2">
      <c r="D8" s="330" t="s">
        <v>1</v>
      </c>
      <c r="E8" s="331"/>
      <c r="F8" s="331"/>
      <c r="G8" s="331"/>
      <c r="H8" s="331"/>
      <c r="I8" s="81">
        <v>3</v>
      </c>
      <c r="J8" s="82"/>
      <c r="K8" s="332" t="s">
        <v>6</v>
      </c>
      <c r="L8" s="332"/>
      <c r="M8" s="332"/>
      <c r="N8" s="81">
        <v>1</v>
      </c>
      <c r="O8" s="83"/>
      <c r="P8" s="84"/>
    </row>
    <row r="9" spans="2:18" ht="8.25" customHeight="1" x14ac:dyDescent="0.2"/>
    <row r="10" spans="2:18" ht="16.5" customHeight="1" x14ac:dyDescent="0.2">
      <c r="B10" s="333" t="s">
        <v>82</v>
      </c>
      <c r="C10" s="334"/>
      <c r="D10" s="334"/>
      <c r="E10" s="334"/>
      <c r="F10" s="334"/>
      <c r="G10" s="335"/>
      <c r="H10" s="85">
        <f>IF(I19=0,0,IF(I19&gt;K19,3,IF(AND(I19=K19,I29=K29),1,I29)))</f>
        <v>3</v>
      </c>
      <c r="I10" s="336" t="s">
        <v>7</v>
      </c>
      <c r="J10" s="336"/>
      <c r="K10" s="336"/>
      <c r="L10" s="85">
        <f>IF(K19=0,0,IF(K19&gt;I19,3,IF(AND(K19=I19,K29=I29),1,K29)))</f>
        <v>0</v>
      </c>
      <c r="M10" s="333" t="s">
        <v>87</v>
      </c>
      <c r="N10" s="334"/>
      <c r="O10" s="334"/>
      <c r="P10" s="334"/>
      <c r="Q10" s="334"/>
      <c r="R10" s="335"/>
    </row>
    <row r="11" spans="2:18" ht="16.5" customHeight="1" thickBot="1" x14ac:dyDescent="0.25">
      <c r="C11" s="78" t="s">
        <v>93</v>
      </c>
    </row>
    <row r="12" spans="2:18" ht="16.5" customHeight="1" thickBot="1" x14ac:dyDescent="0.25">
      <c r="B12" s="86" t="s">
        <v>8</v>
      </c>
      <c r="C12" s="87" t="s">
        <v>9</v>
      </c>
      <c r="D12" s="88" t="s">
        <v>10</v>
      </c>
      <c r="E12" s="88" t="s">
        <v>11</v>
      </c>
      <c r="F12" s="88" t="s">
        <v>12</v>
      </c>
      <c r="G12" s="88" t="s">
        <v>13</v>
      </c>
      <c r="H12" s="87" t="s">
        <v>14</v>
      </c>
      <c r="I12" s="89"/>
      <c r="J12" s="89"/>
      <c r="K12" s="89"/>
      <c r="L12" s="90"/>
      <c r="M12" s="88" t="s">
        <v>13</v>
      </c>
      <c r="N12" s="88" t="s">
        <v>12</v>
      </c>
      <c r="O12" s="88" t="s">
        <v>11</v>
      </c>
      <c r="P12" s="88" t="s">
        <v>10</v>
      </c>
      <c r="Q12" s="90" t="s">
        <v>9</v>
      </c>
      <c r="R12" s="91" t="s">
        <v>8</v>
      </c>
    </row>
    <row r="13" spans="2:18" ht="30" customHeight="1" x14ac:dyDescent="0.2">
      <c r="B13" s="324">
        <v>1</v>
      </c>
      <c r="C13" s="306" t="s">
        <v>60</v>
      </c>
      <c r="D13" s="92">
        <v>100.1</v>
      </c>
      <c r="E13" s="92">
        <v>99.4</v>
      </c>
      <c r="F13" s="92">
        <v>98.5</v>
      </c>
      <c r="G13" s="92">
        <v>99.8</v>
      </c>
      <c r="H13" s="93">
        <f>IF(SUM(D13:G13)=0,0,SUM(D13:G13))</f>
        <v>397.8</v>
      </c>
      <c r="I13" s="94">
        <f>IF(SUM(D14:H14)=0,0,SUM(D14:H14))</f>
        <v>2</v>
      </c>
      <c r="J13" s="95" t="s">
        <v>15</v>
      </c>
      <c r="K13" s="96">
        <f>IF(SUM(M14:P14)=0,0,SUM(M14:P14))</f>
        <v>6</v>
      </c>
      <c r="L13" s="93">
        <f>IF(SUM(M13:P13)=0,0,SUM(M13:P13))</f>
        <v>401.5</v>
      </c>
      <c r="M13" s="92">
        <v>100.6</v>
      </c>
      <c r="N13" s="92">
        <v>101.3</v>
      </c>
      <c r="O13" s="92">
        <v>97.6</v>
      </c>
      <c r="P13" s="92">
        <v>102</v>
      </c>
      <c r="Q13" s="325" t="s">
        <v>53</v>
      </c>
      <c r="R13" s="324">
        <v>2</v>
      </c>
    </row>
    <row r="14" spans="2:18" ht="16.5" customHeight="1" x14ac:dyDescent="0.2">
      <c r="B14" s="305"/>
      <c r="C14" s="307"/>
      <c r="D14" s="97">
        <f>IF(D13=0,"",IF(D13&gt;P13,2,IF(D13=P13,1,0)))</f>
        <v>0</v>
      </c>
      <c r="E14" s="97">
        <f>IF(E13=0,"",IF(E13&gt;O13,2,IF(E13=O13,1,0)))</f>
        <v>2</v>
      </c>
      <c r="F14" s="97">
        <f>IF(F13=0,"",IF(F13&gt;N13,2,IF(F13=N13,1,0)))</f>
        <v>0</v>
      </c>
      <c r="G14" s="97">
        <f>IF(G13=0,"",IF(G13&gt;M13,2,IF(G13=M13,1,0)))</f>
        <v>0</v>
      </c>
      <c r="H14" s="98"/>
      <c r="I14" s="99"/>
      <c r="J14" s="100"/>
      <c r="K14" s="101"/>
      <c r="L14" s="98"/>
      <c r="M14" s="97">
        <f>IF(M13=0,"",IF(M13&gt;G13,2,IF(M13=G13,1,0)))</f>
        <v>2</v>
      </c>
      <c r="N14" s="97">
        <f>IF(N13=0,"",IF(N13&gt;F13,2,IF(N13=F13,1,0)))</f>
        <v>2</v>
      </c>
      <c r="O14" s="97">
        <f>IF(O13=0,"",IF(O13&gt;E13,2,IF(E13=O13,1,0)))</f>
        <v>0</v>
      </c>
      <c r="P14" s="97">
        <f>IF(P13=0,"",IF(P13&gt;D13,2,IF(P13=D13,1,0)))</f>
        <v>2</v>
      </c>
      <c r="Q14" s="326"/>
      <c r="R14" s="305"/>
    </row>
    <row r="15" spans="2:18" ht="30" customHeight="1" x14ac:dyDescent="0.2">
      <c r="B15" s="304">
        <v>3</v>
      </c>
      <c r="C15" s="306" t="s">
        <v>61</v>
      </c>
      <c r="D15" s="102">
        <v>101</v>
      </c>
      <c r="E15" s="102">
        <v>99.8</v>
      </c>
      <c r="F15" s="102">
        <v>100.9</v>
      </c>
      <c r="G15" s="102">
        <v>101.7</v>
      </c>
      <c r="H15" s="103">
        <f>IF(SUM(D15:G15)=0,0,SUM(D15:G15))</f>
        <v>403.40000000000003</v>
      </c>
      <c r="I15" s="104">
        <f>IF(SUM(D16:H16)=0,0,SUM(D16:H16))</f>
        <v>8</v>
      </c>
      <c r="J15" s="105" t="s">
        <v>15</v>
      </c>
      <c r="K15" s="106">
        <f>IF(SUM(M16:P16)=0,0,SUM(M16:P16))</f>
        <v>0</v>
      </c>
      <c r="L15" s="103">
        <f>IF(SUM(M15:P15)=0,0,SUM(M15:P15))</f>
        <v>388.2</v>
      </c>
      <c r="M15" s="102">
        <v>96.8</v>
      </c>
      <c r="N15" s="102">
        <v>97.8</v>
      </c>
      <c r="O15" s="102">
        <v>99.1</v>
      </c>
      <c r="P15" s="102">
        <v>94.5</v>
      </c>
      <c r="Q15" s="308" t="s">
        <v>55</v>
      </c>
      <c r="R15" s="304">
        <v>4</v>
      </c>
    </row>
    <row r="16" spans="2:18" ht="16.5" customHeight="1" x14ac:dyDescent="0.2">
      <c r="B16" s="305"/>
      <c r="C16" s="307"/>
      <c r="D16" s="107">
        <f>IF(D15=0,"",IF(D15&gt;P15,2,IF(D15=P15,1,0)))</f>
        <v>2</v>
      </c>
      <c r="E16" s="107">
        <f>IF(E15=0,"",IF(E15&gt;O15,2,IF(E15=O15,1,0)))</f>
        <v>2</v>
      </c>
      <c r="F16" s="107">
        <f>IF(F15=0,"",IF(F15&gt;N15,2,IF(F15=N15,1,0)))</f>
        <v>2</v>
      </c>
      <c r="G16" s="107">
        <f>IF(G15=0,"",IF(G15&gt;M15,2,IF(G15=M15,1,0)))</f>
        <v>2</v>
      </c>
      <c r="H16" s="98"/>
      <c r="I16" s="99"/>
      <c r="J16" s="100"/>
      <c r="K16" s="101"/>
      <c r="L16" s="98"/>
      <c r="M16" s="107">
        <f>IF(M15=0,"",IF(M15&gt;G15,2,IF(M15=G15,1,0)))</f>
        <v>0</v>
      </c>
      <c r="N16" s="107">
        <f>IF(N15=0,"",IF(N15&gt;F15,2,IF(N15=F15,1,0)))</f>
        <v>0</v>
      </c>
      <c r="O16" s="107">
        <f>IF(O15=0,"",IF(O15&gt;E15,2,IF(E15=O15,1,0)))</f>
        <v>0</v>
      </c>
      <c r="P16" s="107">
        <f>IF(P15=0,"",IF(P15&gt;D15,2,IF(P15=D15,1,0)))</f>
        <v>0</v>
      </c>
      <c r="Q16" s="309"/>
      <c r="R16" s="305"/>
    </row>
    <row r="17" spans="2:108" ht="30" customHeight="1" x14ac:dyDescent="0.2">
      <c r="B17" s="304">
        <v>5</v>
      </c>
      <c r="C17" s="306" t="s">
        <v>84</v>
      </c>
      <c r="D17" s="102">
        <v>96.2</v>
      </c>
      <c r="E17" s="102">
        <v>94.5</v>
      </c>
      <c r="F17" s="102">
        <v>94.8</v>
      </c>
      <c r="G17" s="102">
        <v>99</v>
      </c>
      <c r="H17" s="103">
        <f>IF(SUM(D17:G17)=0,0,SUM(D17:G17))</f>
        <v>384.5</v>
      </c>
      <c r="I17" s="104">
        <f>IF(SUM(D18:H18)=0,0,SUM(D18:H18))</f>
        <v>8</v>
      </c>
      <c r="J17" s="105" t="s">
        <v>15</v>
      </c>
      <c r="K17" s="106">
        <f>IF(SUM(M18:P18)=0,0,SUM(M18:P18))</f>
        <v>0</v>
      </c>
      <c r="L17" s="103">
        <f>IF(SUM(M17:P17)=0,0,SUM(M17:P17))</f>
        <v>358.79999999999995</v>
      </c>
      <c r="M17" s="102">
        <v>86.8</v>
      </c>
      <c r="N17" s="102">
        <v>92.6</v>
      </c>
      <c r="O17" s="102">
        <v>88.4</v>
      </c>
      <c r="P17" s="102">
        <v>91</v>
      </c>
      <c r="Q17" s="308" t="s">
        <v>89</v>
      </c>
      <c r="R17" s="304">
        <v>6</v>
      </c>
    </row>
    <row r="18" spans="2:108" ht="16.5" customHeight="1" x14ac:dyDescent="0.2">
      <c r="B18" s="305"/>
      <c r="C18" s="307"/>
      <c r="D18" s="107">
        <f>IF(D17=0,"",IF(D17&gt;P17,2,IF(D17=P17,1,0)))</f>
        <v>2</v>
      </c>
      <c r="E18" s="107">
        <f>IF(E17=0,"",IF(E17&gt;O17,2,IF(E17=O17,1,0)))</f>
        <v>2</v>
      </c>
      <c r="F18" s="107">
        <f>IF(F17=0,"",IF(F17&gt;N17,2,IF(F17=N17,1,0)))</f>
        <v>2</v>
      </c>
      <c r="G18" s="107">
        <f>IF(G17=0,"",IF(G17&gt;M17,2,IF(G17=M17,1,0)))</f>
        <v>2</v>
      </c>
      <c r="H18" s="98"/>
      <c r="I18" s="99"/>
      <c r="J18" s="100"/>
      <c r="K18" s="101"/>
      <c r="L18" s="98"/>
      <c r="M18" s="107">
        <f>IF(M17=0,"",IF(M17&gt;G17,2,IF(M17=G17,1,0)))</f>
        <v>0</v>
      </c>
      <c r="N18" s="107">
        <f>IF(N17=0,"",IF(N17&gt;F17,2,IF(N17=F17,1,0)))</f>
        <v>0</v>
      </c>
      <c r="O18" s="107">
        <f>IF(O17=0,"",IF(O17&gt;E17,2,IF(E17=O17,1,0)))</f>
        <v>0</v>
      </c>
      <c r="P18" s="107">
        <f>IF(P17=0,"",IF(P17&gt;D17,2,IF(P17=D17,1,0)))</f>
        <v>0</v>
      </c>
      <c r="Q18" s="309"/>
      <c r="R18" s="305"/>
    </row>
    <row r="19" spans="2:108" ht="16.5" customHeight="1" x14ac:dyDescent="0.2">
      <c r="B19" s="110"/>
      <c r="C19" s="310" t="str">
        <f>IF(AND(H19=0,L19=0),"",IF(OR(I19&gt;K19,K19&gt;I19),"kein Stechen erforderlich","Stechen"))</f>
        <v>kein Stechen erforderlich</v>
      </c>
      <c r="D19" s="311"/>
      <c r="E19" s="312"/>
      <c r="F19" s="313" t="s">
        <v>16</v>
      </c>
      <c r="G19" s="314"/>
      <c r="H19" s="111">
        <f>IF(SUM(H13:H18)=0,0,SUM(H13:H18))</f>
        <v>1185.7</v>
      </c>
      <c r="I19" s="112">
        <f>IF(SUM(I13:I18)=0,0,SUM(I13:I18))</f>
        <v>18</v>
      </c>
      <c r="J19" s="113" t="s">
        <v>15</v>
      </c>
      <c r="K19" s="114">
        <f>IF(SUM(K13:K18)=0,0,SUM(K13:K18))</f>
        <v>6</v>
      </c>
      <c r="L19" s="111">
        <f>IF(SUM(L13:L18)=0,0,SUM(L13:L18))</f>
        <v>1148.5</v>
      </c>
      <c r="M19" s="313" t="s">
        <v>16</v>
      </c>
      <c r="N19" s="314"/>
      <c r="O19" s="317" t="str">
        <f>C19</f>
        <v>kein Stechen erforderlich</v>
      </c>
      <c r="P19" s="318"/>
      <c r="Q19" s="319"/>
      <c r="R19" s="110"/>
      <c r="Y19" s="115"/>
      <c r="Z19" s="116"/>
      <c r="AA19" s="116"/>
      <c r="AB19" s="116"/>
      <c r="AC19" s="116"/>
      <c r="AE19" s="117"/>
      <c r="AF19" s="117"/>
      <c r="AG19" s="117"/>
      <c r="AH19" s="117"/>
      <c r="AI19" s="117"/>
      <c r="AK19" s="117"/>
      <c r="AL19" s="117"/>
      <c r="AM19" s="117"/>
      <c r="AN19" s="117"/>
      <c r="AO19" s="117"/>
      <c r="AQ19" s="117"/>
      <c r="AR19" s="117"/>
      <c r="AS19" s="117"/>
      <c r="AT19" s="117"/>
      <c r="AU19" s="117"/>
      <c r="AW19" s="117"/>
      <c r="AX19" s="117"/>
      <c r="AY19" s="117"/>
      <c r="AZ19" s="117"/>
      <c r="BA19" s="117"/>
      <c r="BC19" s="117"/>
      <c r="BD19" s="117"/>
      <c r="BE19" s="117"/>
      <c r="BF19" s="117"/>
      <c r="BG19" s="117"/>
      <c r="BI19" s="117"/>
      <c r="BJ19" s="117"/>
      <c r="BK19" s="117"/>
      <c r="BL19" s="117"/>
      <c r="BM19" s="117"/>
      <c r="BO19" s="117"/>
      <c r="BP19" s="117"/>
      <c r="BQ19" s="117"/>
      <c r="BR19" s="117"/>
      <c r="BS19" s="117"/>
      <c r="BU19" s="117"/>
      <c r="BV19" s="117"/>
      <c r="BW19" s="117"/>
      <c r="BX19" s="117"/>
      <c r="BY19" s="117"/>
      <c r="CA19" s="117"/>
      <c r="CB19" s="117"/>
      <c r="CC19" s="117"/>
      <c r="CD19" s="117"/>
      <c r="CE19" s="117"/>
      <c r="CG19" s="117"/>
      <c r="CH19" s="117"/>
      <c r="CI19" s="117"/>
      <c r="CJ19" s="117"/>
      <c r="CK19" s="117"/>
      <c r="CM19" s="117"/>
      <c r="CN19" s="117"/>
      <c r="CO19" s="117"/>
      <c r="CP19" s="117"/>
      <c r="CQ19" s="117"/>
      <c r="CS19" s="117"/>
      <c r="CT19" s="117"/>
      <c r="CU19" s="117"/>
      <c r="CV19" s="117"/>
      <c r="CW19" s="117"/>
      <c r="CY19" s="117"/>
      <c r="CZ19" s="117"/>
      <c r="DA19" s="117"/>
      <c r="DB19" s="117"/>
      <c r="DC19" s="117"/>
    </row>
    <row r="20" spans="2:108" ht="16.5" customHeight="1" thickBot="1" x14ac:dyDescent="0.25">
      <c r="B20" s="278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Y20" s="115"/>
      <c r="Z20" s="116"/>
      <c r="AA20" s="116"/>
      <c r="AB20" s="116"/>
      <c r="AC20" s="116"/>
      <c r="AE20" s="117"/>
      <c r="AF20" s="117"/>
      <c r="AG20" s="117"/>
      <c r="AH20" s="117"/>
      <c r="AI20" s="117"/>
      <c r="AK20" s="117"/>
      <c r="AL20" s="117"/>
      <c r="AM20" s="117"/>
      <c r="AN20" s="117"/>
      <c r="AO20" s="117"/>
      <c r="AQ20" s="117"/>
      <c r="AR20" s="117"/>
      <c r="AS20" s="117"/>
      <c r="AT20" s="117"/>
      <c r="AU20" s="117"/>
      <c r="AW20" s="117"/>
      <c r="AX20" s="117"/>
      <c r="AY20" s="117"/>
      <c r="AZ20" s="117"/>
      <c r="BA20" s="117"/>
      <c r="BC20" s="117"/>
      <c r="BD20" s="117"/>
      <c r="BE20" s="117"/>
      <c r="BF20" s="117"/>
      <c r="BG20" s="117"/>
      <c r="BI20" s="117"/>
      <c r="BJ20" s="117"/>
      <c r="BK20" s="117"/>
      <c r="BL20" s="117"/>
      <c r="BM20" s="117"/>
      <c r="BO20" s="117"/>
      <c r="BP20" s="117"/>
      <c r="BQ20" s="117"/>
      <c r="BR20" s="117"/>
      <c r="BS20" s="117"/>
      <c r="BU20" s="117"/>
      <c r="BV20" s="117"/>
      <c r="BW20" s="117"/>
      <c r="BX20" s="117"/>
      <c r="BY20" s="117"/>
      <c r="CA20" s="117"/>
      <c r="CB20" s="117"/>
      <c r="CC20" s="117"/>
      <c r="CD20" s="117"/>
      <c r="CE20" s="117"/>
      <c r="CG20" s="117"/>
      <c r="CH20" s="117"/>
      <c r="CI20" s="117"/>
      <c r="CJ20" s="117"/>
      <c r="CK20" s="117"/>
      <c r="CM20" s="117"/>
      <c r="CN20" s="117"/>
      <c r="CO20" s="117"/>
      <c r="CP20" s="117"/>
      <c r="CQ20" s="117"/>
      <c r="CS20" s="117"/>
      <c r="CT20" s="117"/>
      <c r="CU20" s="117"/>
      <c r="CV20" s="117"/>
      <c r="CW20" s="117"/>
      <c r="CY20" s="117"/>
      <c r="CZ20" s="117"/>
      <c r="DA20" s="117"/>
      <c r="DB20" s="117"/>
      <c r="DC20" s="117"/>
    </row>
    <row r="21" spans="2:108" ht="16.5" customHeight="1" thickBot="1" x14ac:dyDescent="0.25">
      <c r="C21" s="298" t="str">
        <f>IF(C19="Stechen",B10,"")</f>
        <v/>
      </c>
      <c r="D21" s="299"/>
      <c r="E21" s="299"/>
      <c r="F21" s="300" t="s">
        <v>17</v>
      </c>
      <c r="G21" s="301"/>
      <c r="H21" s="300" t="s">
        <v>18</v>
      </c>
      <c r="I21" s="302"/>
      <c r="J21" s="301"/>
      <c r="K21" s="300" t="s">
        <v>19</v>
      </c>
      <c r="L21" s="301"/>
      <c r="M21" s="300" t="s">
        <v>20</v>
      </c>
      <c r="N21" s="301"/>
      <c r="O21" s="299" t="str">
        <f>IF(O19="Stechen",M10,"")</f>
        <v/>
      </c>
      <c r="P21" s="299"/>
      <c r="Q21" s="303"/>
      <c r="Y21" s="115"/>
      <c r="Z21" s="116"/>
      <c r="AA21" s="116"/>
      <c r="AB21" s="116"/>
      <c r="AC21" s="116"/>
      <c r="AE21" s="117"/>
      <c r="AF21" s="117"/>
      <c r="AG21" s="117"/>
      <c r="AH21" s="117"/>
      <c r="AI21" s="117"/>
      <c r="AK21" s="117"/>
      <c r="AL21" s="117"/>
      <c r="AM21" s="117"/>
      <c r="AN21" s="117"/>
      <c r="AO21" s="117"/>
      <c r="AQ21" s="117"/>
      <c r="AR21" s="117"/>
      <c r="AS21" s="117"/>
      <c r="AT21" s="117"/>
      <c r="AU21" s="117"/>
      <c r="AW21" s="117"/>
      <c r="AX21" s="117"/>
      <c r="AY21" s="117"/>
      <c r="AZ21" s="117"/>
      <c r="BA21" s="117"/>
      <c r="BC21" s="117"/>
      <c r="BD21" s="117"/>
      <c r="BE21" s="117"/>
      <c r="BF21" s="117"/>
      <c r="BG21" s="117"/>
      <c r="BI21" s="117"/>
      <c r="BJ21" s="117"/>
      <c r="BK21" s="117"/>
      <c r="BL21" s="117"/>
      <c r="BM21" s="117"/>
      <c r="BO21" s="117"/>
      <c r="BP21" s="117"/>
      <c r="BQ21" s="117"/>
      <c r="BR21" s="117"/>
      <c r="BS21" s="117"/>
      <c r="BU21" s="117"/>
      <c r="BV21" s="117"/>
      <c r="BW21" s="117"/>
      <c r="BX21" s="117"/>
      <c r="BY21" s="117"/>
      <c r="CA21" s="117"/>
      <c r="CB21" s="117"/>
      <c r="CC21" s="117"/>
      <c r="CD21" s="117"/>
      <c r="CE21" s="117"/>
      <c r="CG21" s="117"/>
      <c r="CH21" s="117"/>
      <c r="CI21" s="117"/>
      <c r="CJ21" s="117"/>
      <c r="CK21" s="117"/>
      <c r="CM21" s="117"/>
      <c r="CN21" s="117"/>
      <c r="CO21" s="117"/>
      <c r="CP21" s="117"/>
      <c r="CQ21" s="117"/>
      <c r="CS21" s="117"/>
      <c r="CT21" s="117"/>
      <c r="CU21" s="117"/>
      <c r="CV21" s="117"/>
      <c r="CW21" s="117"/>
      <c r="CY21" s="117"/>
      <c r="CZ21" s="117"/>
      <c r="DA21" s="117"/>
      <c r="DB21" s="117"/>
      <c r="DC21" s="117"/>
    </row>
    <row r="22" spans="2:108" ht="16.5" customHeight="1" x14ac:dyDescent="0.2">
      <c r="B22" s="293" t="s">
        <v>14</v>
      </c>
      <c r="C22" s="293"/>
      <c r="D22" s="294" t="s">
        <v>21</v>
      </c>
      <c r="E22" s="294"/>
      <c r="F22" s="118">
        <v>1</v>
      </c>
      <c r="G22" s="119">
        <v>2</v>
      </c>
      <c r="H22" s="118">
        <v>3</v>
      </c>
      <c r="I22" s="295">
        <v>4</v>
      </c>
      <c r="J22" s="296"/>
      <c r="K22" s="118">
        <v>5</v>
      </c>
      <c r="L22" s="119">
        <v>6</v>
      </c>
      <c r="M22" s="118">
        <v>7</v>
      </c>
      <c r="N22" s="119">
        <v>8</v>
      </c>
      <c r="O22" s="294" t="s">
        <v>21</v>
      </c>
      <c r="P22" s="294"/>
      <c r="Q22" s="297" t="s">
        <v>14</v>
      </c>
      <c r="R22" s="297"/>
      <c r="Y22" s="115"/>
      <c r="Z22" s="116"/>
      <c r="AA22" s="116"/>
      <c r="AB22" s="116"/>
      <c r="AC22" s="116"/>
      <c r="AE22" s="117"/>
      <c r="AF22" s="117"/>
      <c r="AG22" s="117"/>
      <c r="AH22" s="117"/>
      <c r="AI22" s="117"/>
      <c r="AK22" s="117"/>
      <c r="AL22" s="117"/>
      <c r="AM22" s="117"/>
      <c r="AN22" s="117"/>
      <c r="AO22" s="117"/>
      <c r="AQ22" s="117"/>
      <c r="AR22" s="117"/>
      <c r="AS22" s="117"/>
      <c r="AT22" s="117"/>
      <c r="AU22" s="117"/>
      <c r="AW22" s="117"/>
      <c r="AX22" s="117"/>
      <c r="AY22" s="117"/>
      <c r="AZ22" s="117"/>
      <c r="BA22" s="117"/>
      <c r="BC22" s="117"/>
      <c r="BD22" s="117"/>
      <c r="BE22" s="117"/>
      <c r="BF22" s="117"/>
      <c r="BG22" s="117"/>
      <c r="BI22" s="117"/>
      <c r="BJ22" s="117"/>
      <c r="BK22" s="117"/>
      <c r="BL22" s="117"/>
      <c r="BM22" s="117"/>
      <c r="BO22" s="117"/>
      <c r="BP22" s="117"/>
      <c r="BQ22" s="117"/>
      <c r="BR22" s="117"/>
      <c r="BS22" s="117"/>
      <c r="BU22" s="117"/>
      <c r="BV22" s="117"/>
      <c r="BW22" s="117"/>
      <c r="BX22" s="117"/>
      <c r="BY22" s="117"/>
      <c r="CA22" s="117"/>
      <c r="CB22" s="117"/>
      <c r="CC22" s="117"/>
      <c r="CD22" s="117"/>
      <c r="CE22" s="117"/>
      <c r="CG22" s="117"/>
      <c r="CH22" s="117"/>
      <c r="CI22" s="117"/>
      <c r="CJ22" s="117"/>
      <c r="CK22" s="117"/>
      <c r="CM22" s="117"/>
      <c r="CN22" s="117"/>
      <c r="CO22" s="117"/>
      <c r="CP22" s="117"/>
      <c r="CQ22" s="117"/>
      <c r="CS22" s="117"/>
      <c r="CT22" s="117"/>
      <c r="CU22" s="117"/>
      <c r="CV22" s="117"/>
      <c r="CW22" s="117"/>
      <c r="CY22" s="117"/>
      <c r="CZ22" s="117"/>
      <c r="DA22" s="117"/>
      <c r="DB22" s="117"/>
      <c r="DC22" s="117"/>
    </row>
    <row r="23" spans="2:108" ht="16.5" customHeight="1" x14ac:dyDescent="0.2">
      <c r="B23" s="274">
        <f>IF(SUM(F24,H24,K24,M24)=0,0,SUM(F24,H24,K24,M24))</f>
        <v>0</v>
      </c>
      <c r="C23" s="276" t="s">
        <v>22</v>
      </c>
      <c r="D23" s="278" t="s">
        <v>23</v>
      </c>
      <c r="E23" s="278"/>
      <c r="F23" s="120"/>
      <c r="G23" s="121"/>
      <c r="H23" s="120"/>
      <c r="I23" s="287"/>
      <c r="J23" s="288"/>
      <c r="K23" s="120"/>
      <c r="L23" s="121"/>
      <c r="M23" s="120"/>
      <c r="N23" s="121"/>
      <c r="O23" s="281" t="s">
        <v>23</v>
      </c>
      <c r="P23" s="278"/>
      <c r="Q23" s="282" t="s">
        <v>22</v>
      </c>
      <c r="R23" s="274">
        <f>IF(SUM(N24,L24,I24,G24)=0,0,SUM(N24,L24,I24,G24))</f>
        <v>0</v>
      </c>
      <c r="Y23" s="115"/>
      <c r="Z23" s="116"/>
      <c r="AA23" s="116"/>
      <c r="AB23" s="116"/>
      <c r="AC23" s="116"/>
      <c r="AD23" s="116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</row>
    <row r="24" spans="2:108" ht="16.5" customHeight="1" x14ac:dyDescent="0.2">
      <c r="B24" s="275"/>
      <c r="C24" s="277"/>
      <c r="D24" s="278" t="s">
        <v>14</v>
      </c>
      <c r="E24" s="284"/>
      <c r="F24" s="122" t="str">
        <f>IF(F23="","",IF(F23&gt;G23,2,IF(F23=G23,1,0)))</f>
        <v/>
      </c>
      <c r="G24" s="123" t="str">
        <f>IF(G23="","",IF(G23&gt;F23,2,IF(G23=F23,1,0)))</f>
        <v/>
      </c>
      <c r="H24" s="122" t="str">
        <f>IF(H23="","",IF(H23&gt;I23,2,IF(H23=I23,1,0)))</f>
        <v/>
      </c>
      <c r="I24" s="285" t="str">
        <f>IF(I23="","",IF(I23&gt;H23,2,IF(I23=H23,1,0)))</f>
        <v/>
      </c>
      <c r="J24" s="286" t="str">
        <f>IF(J23="","",IF(J23&gt;I23,2,IF(J23=I23,1,"")))</f>
        <v/>
      </c>
      <c r="K24" s="122" t="str">
        <f>IF(K23="","",IF(K23&gt;L23,2,IF(K23=L23,1,0)))</f>
        <v/>
      </c>
      <c r="L24" s="123" t="str">
        <f>IF(L23="","",IF(L23&gt;K23,2,IF(L23=K23,1,0)))</f>
        <v/>
      </c>
      <c r="M24" s="122" t="str">
        <f>IF(M23="","",IF(M23&gt;N23,2,IF(M23=N23,1,0)))</f>
        <v/>
      </c>
      <c r="N24" s="123" t="str">
        <f>IF(N23="","",IF(N23&gt;M23,2,IF(N23=M23,1,0)))</f>
        <v/>
      </c>
      <c r="O24" s="281" t="s">
        <v>14</v>
      </c>
      <c r="P24" s="278"/>
      <c r="Q24" s="283"/>
      <c r="R24" s="275"/>
      <c r="Y24" s="115"/>
      <c r="Z24" s="116"/>
      <c r="AA24" s="116"/>
      <c r="AB24" s="116"/>
      <c r="AC24" s="116"/>
      <c r="AD24" s="116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</row>
    <row r="25" spans="2:108" ht="16.5" customHeight="1" x14ac:dyDescent="0.2">
      <c r="B25" s="274">
        <f>IF(SUM(F26,H26,K26,M26)=0,0,SUM(F26,H26,K26,M26))</f>
        <v>0</v>
      </c>
      <c r="C25" s="276" t="s">
        <v>24</v>
      </c>
      <c r="D25" s="278" t="s">
        <v>23</v>
      </c>
      <c r="E25" s="278"/>
      <c r="F25" s="120"/>
      <c r="G25" s="121"/>
      <c r="H25" s="120"/>
      <c r="I25" s="287"/>
      <c r="J25" s="288"/>
      <c r="K25" s="120"/>
      <c r="L25" s="121"/>
      <c r="M25" s="120"/>
      <c r="N25" s="121"/>
      <c r="O25" s="281" t="s">
        <v>23</v>
      </c>
      <c r="P25" s="278"/>
      <c r="Q25" s="282" t="s">
        <v>24</v>
      </c>
      <c r="R25" s="274">
        <f>IF(SUM(N26,L26,I26,G26)=0,0,SUM(N26,L26,I26,G26))</f>
        <v>0</v>
      </c>
      <c r="Y25" s="115"/>
      <c r="Z25" s="116"/>
      <c r="AA25" s="116"/>
      <c r="AB25" s="116"/>
      <c r="AC25" s="116"/>
      <c r="AD25" s="116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</row>
    <row r="26" spans="2:108" ht="16.5" customHeight="1" x14ac:dyDescent="0.2">
      <c r="B26" s="275"/>
      <c r="C26" s="277"/>
      <c r="D26" s="278" t="s">
        <v>14</v>
      </c>
      <c r="E26" s="284"/>
      <c r="F26" s="124" t="str">
        <f>IF(F25="","",IF(F25&gt;G25,2,IF(F25=G25,1,0)))</f>
        <v/>
      </c>
      <c r="G26" s="125" t="str">
        <f>IF(G25="","",IF(G25&gt;F25,2,IF(G25=F25,1,0)))</f>
        <v/>
      </c>
      <c r="H26" s="124" t="str">
        <f>IF(H25="","",IF(H25&gt;I25,2,IF(H25=I25,1,0)))</f>
        <v/>
      </c>
      <c r="I26" s="291" t="str">
        <f>IF(I25="","",IF(I25&gt;H25,2,IF(I25=H25,1,0)))</f>
        <v/>
      </c>
      <c r="J26" s="292" t="str">
        <f>IF(J25="","",IF(J25&gt;I25,2,IF(J25=I25,1,"")))</f>
        <v/>
      </c>
      <c r="K26" s="124" t="str">
        <f>IF(K25="","",IF(K25&gt;L25,2,IF(K25=L25,1,0)))</f>
        <v/>
      </c>
      <c r="L26" s="125" t="str">
        <f>IF(L25="","",IF(L25&gt;K25,2,IF(L25=K25,1,0)))</f>
        <v/>
      </c>
      <c r="M26" s="124" t="str">
        <f>IF(M25="","",IF(M25&gt;N25,2,IF(M25=N25,1,0)))</f>
        <v/>
      </c>
      <c r="N26" s="125" t="str">
        <f>IF(N25="","",IF(N25&gt;M25,2,IF(N25=M25,1,0)))</f>
        <v/>
      </c>
      <c r="O26" s="281" t="s">
        <v>14</v>
      </c>
      <c r="P26" s="278"/>
      <c r="Q26" s="283"/>
      <c r="R26" s="275"/>
      <c r="Y26" s="115"/>
      <c r="Z26" s="116"/>
      <c r="AA26" s="116"/>
      <c r="AB26" s="116"/>
      <c r="AC26" s="116"/>
      <c r="AD26" s="116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</row>
    <row r="27" spans="2:108" ht="16.5" customHeight="1" x14ac:dyDescent="0.2">
      <c r="B27" s="274">
        <f>IF(SUM(F28,H28,K28,M28)=0,0,SUM(F28,H28,K28,M28))</f>
        <v>0</v>
      </c>
      <c r="C27" s="276" t="s">
        <v>25</v>
      </c>
      <c r="D27" s="278" t="s">
        <v>23</v>
      </c>
      <c r="E27" s="278"/>
      <c r="F27" s="126"/>
      <c r="G27" s="127"/>
      <c r="H27" s="126"/>
      <c r="I27" s="279"/>
      <c r="J27" s="280"/>
      <c r="K27" s="126"/>
      <c r="L27" s="127"/>
      <c r="M27" s="126"/>
      <c r="N27" s="127"/>
      <c r="O27" s="281" t="s">
        <v>23</v>
      </c>
      <c r="P27" s="278"/>
      <c r="Q27" s="282" t="s">
        <v>25</v>
      </c>
      <c r="R27" s="274">
        <f>IF(SUM(N28,L28,I28,G28)=0,0,SUM(N28,L28,I28,G28))</f>
        <v>0</v>
      </c>
      <c r="Y27" s="115"/>
      <c r="Z27" s="116"/>
      <c r="AA27" s="116"/>
      <c r="AB27" s="116"/>
      <c r="AC27" s="116"/>
      <c r="AD27" s="116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</row>
    <row r="28" spans="2:108" ht="16.5" customHeight="1" thickBot="1" x14ac:dyDescent="0.25">
      <c r="B28" s="275"/>
      <c r="C28" s="277"/>
      <c r="D28" s="278" t="s">
        <v>14</v>
      </c>
      <c r="E28" s="278"/>
      <c r="F28" s="128" t="str">
        <f>IF(F27="","",IF(F27&gt;G27,2,IF(F27=G27,1,0)))</f>
        <v/>
      </c>
      <c r="G28" s="129" t="str">
        <f>IF(G27="","",IF(G27&gt;F27,2,IF(G27=F27,1,0)))</f>
        <v/>
      </c>
      <c r="H28" s="128" t="str">
        <f>IF(H27="","",IF(H27&gt;I27,2,IF(H27=I27,1,0)))</f>
        <v/>
      </c>
      <c r="I28" s="289" t="str">
        <f>IF(I27="","",IF(I27&gt;H27,2,IF(I27=H27,1,0)))</f>
        <v/>
      </c>
      <c r="J28" s="290" t="str">
        <f>IF(J27="","",IF(J27&gt;I27,2,IF(J27=I27,1,"")))</f>
        <v/>
      </c>
      <c r="K28" s="128" t="str">
        <f>IF(K27="","",IF(K27&gt;L27,2,IF(K27=L27,1,0)))</f>
        <v/>
      </c>
      <c r="L28" s="129" t="str">
        <f>IF(L27="","",IF(L27&gt;K27,2,IF(L27=K27,1,0)))</f>
        <v/>
      </c>
      <c r="M28" s="128" t="str">
        <f>IF(M27="","",IF(M27&gt;N27,2,IF(M27=N27,1,0)))</f>
        <v/>
      </c>
      <c r="N28" s="129" t="str">
        <f>IF(N27="","",IF(N27&gt;M27,2,IF(N27=M27,1,0)))</f>
        <v/>
      </c>
      <c r="O28" s="278" t="s">
        <v>14</v>
      </c>
      <c r="P28" s="278"/>
      <c r="Q28" s="283"/>
      <c r="R28" s="275"/>
      <c r="Y28" s="115"/>
      <c r="Z28" s="116"/>
      <c r="AA28" s="116"/>
      <c r="AB28" s="116"/>
      <c r="AC28" s="116"/>
      <c r="AD28" s="116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</row>
    <row r="29" spans="2:108" ht="18" customHeight="1" x14ac:dyDescent="0.2">
      <c r="B29" s="130"/>
      <c r="D29" s="131"/>
      <c r="E29" s="132">
        <f>IF(I19=K19,1,0)</f>
        <v>0</v>
      </c>
      <c r="F29" s="133">
        <f>IF(B23&gt;R23,1,0)</f>
        <v>0</v>
      </c>
      <c r="G29" s="133">
        <f>IF(B25&gt;R25,1,0)</f>
        <v>0</v>
      </c>
      <c r="H29" s="133">
        <f>IF(B27&gt;R27,1,0)</f>
        <v>0</v>
      </c>
      <c r="I29" s="133">
        <f>SUM(E29:H29)</f>
        <v>0</v>
      </c>
      <c r="J29" s="134"/>
      <c r="K29" s="133">
        <f>SUM(L29:O29)</f>
        <v>0</v>
      </c>
      <c r="L29" s="133">
        <f>IF(R27&gt;B27,1,0)</f>
        <v>0</v>
      </c>
      <c r="M29" s="133">
        <f>IF(R25&gt;B25,1,0)</f>
        <v>0</v>
      </c>
      <c r="N29" s="133">
        <f>IF(R23&gt;B23,1,0)</f>
        <v>0</v>
      </c>
      <c r="O29" s="135">
        <f>IF(K19=I19,1,0)</f>
        <v>0</v>
      </c>
      <c r="P29" s="136"/>
      <c r="R29" s="130"/>
      <c r="Y29" s="115"/>
      <c r="Z29" s="116"/>
      <c r="AA29" s="116"/>
      <c r="AB29" s="116"/>
      <c r="AC29" s="116"/>
      <c r="AD29" s="116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</row>
    <row r="30" spans="2:108" ht="16.5" customHeight="1" x14ac:dyDescent="0.2">
      <c r="C30" s="79" t="s">
        <v>0</v>
      </c>
      <c r="D30" s="320" t="s">
        <v>1</v>
      </c>
      <c r="E30" s="320"/>
      <c r="F30" s="320"/>
      <c r="G30" s="80">
        <v>3</v>
      </c>
      <c r="H30" s="321" t="s">
        <v>2</v>
      </c>
      <c r="I30" s="321"/>
      <c r="J30" s="322">
        <v>43813</v>
      </c>
      <c r="K30" s="322"/>
      <c r="L30" s="322"/>
      <c r="M30" s="322"/>
      <c r="N30" s="79" t="s">
        <v>3</v>
      </c>
      <c r="O30" s="323" t="s">
        <v>79</v>
      </c>
      <c r="P30" s="323"/>
      <c r="Q30" s="323"/>
    </row>
    <row r="31" spans="2:108" ht="19.5" customHeight="1" x14ac:dyDescent="0.2"/>
    <row r="32" spans="2:108" ht="19.5" customHeight="1" x14ac:dyDescent="0.25">
      <c r="D32" s="327" t="str">
        <f>$D$4</f>
        <v>LUFTGEWEHR</v>
      </c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</row>
    <row r="33" spans="2:107" ht="19.5" customHeight="1" x14ac:dyDescent="0.25">
      <c r="D33" s="329" t="str">
        <f>$D$5</f>
        <v>SAISON 2019 / 20</v>
      </c>
      <c r="E33" s="329"/>
      <c r="F33" s="329"/>
      <c r="G33" s="329"/>
      <c r="H33" s="329"/>
      <c r="I33" s="329"/>
      <c r="J33" s="329"/>
      <c r="K33" s="329"/>
      <c r="L33" s="329"/>
      <c r="M33" s="329"/>
      <c r="N33" s="329"/>
      <c r="O33" s="329"/>
      <c r="P33" s="329"/>
    </row>
    <row r="34" spans="2:107" ht="19.5" customHeight="1" x14ac:dyDescent="0.25">
      <c r="D34" s="327" t="str">
        <f>$D$6</f>
        <v>Landesliga</v>
      </c>
      <c r="E34" s="327"/>
      <c r="F34" s="327"/>
      <c r="G34" s="327"/>
      <c r="H34" s="327"/>
      <c r="I34" s="327"/>
      <c r="J34" s="327"/>
      <c r="K34" s="327"/>
      <c r="L34" s="327"/>
      <c r="M34" s="327"/>
      <c r="N34" s="327"/>
      <c r="O34" s="327"/>
      <c r="P34" s="327"/>
    </row>
    <row r="35" spans="2:107" ht="19.5" customHeight="1" x14ac:dyDescent="0.2"/>
    <row r="36" spans="2:107" ht="16.5" customHeight="1" x14ac:dyDescent="0.2">
      <c r="D36" s="330" t="s">
        <v>1</v>
      </c>
      <c r="E36" s="331"/>
      <c r="F36" s="331"/>
      <c r="G36" s="331"/>
      <c r="H36" s="331"/>
      <c r="I36" s="81">
        <v>3</v>
      </c>
      <c r="J36" s="82"/>
      <c r="K36" s="332" t="s">
        <v>6</v>
      </c>
      <c r="L36" s="332"/>
      <c r="M36" s="332"/>
      <c r="N36" s="81">
        <f>N8+1</f>
        <v>2</v>
      </c>
      <c r="O36" s="83"/>
      <c r="P36" s="84"/>
    </row>
    <row r="37" spans="2:107" ht="8.25" customHeight="1" x14ac:dyDescent="0.2"/>
    <row r="38" spans="2:107" ht="16.5" customHeight="1" x14ac:dyDescent="0.2">
      <c r="B38" s="333" t="s">
        <v>79</v>
      </c>
      <c r="C38" s="334"/>
      <c r="D38" s="334"/>
      <c r="E38" s="334"/>
      <c r="F38" s="334"/>
      <c r="G38" s="335"/>
      <c r="H38" s="85">
        <f>IF(I47=0,0,IF(I47&gt;K47,3,IF(AND(I47=K47,I57=K57),1,I57)))</f>
        <v>3</v>
      </c>
      <c r="I38" s="336" t="s">
        <v>7</v>
      </c>
      <c r="J38" s="336"/>
      <c r="K38" s="336"/>
      <c r="L38" s="85">
        <f>IF(K47=0,0,IF(K47&gt;I47,3,IF(AND(K47=I47,K57=I57),1,K57)))</f>
        <v>0</v>
      </c>
      <c r="M38" s="333" t="s">
        <v>83</v>
      </c>
      <c r="N38" s="334"/>
      <c r="O38" s="334"/>
      <c r="P38" s="334"/>
      <c r="Q38" s="334"/>
      <c r="R38" s="335"/>
    </row>
    <row r="39" spans="2:107" ht="16.5" customHeight="1" thickBot="1" x14ac:dyDescent="0.25">
      <c r="C39" s="78" t="s">
        <v>93</v>
      </c>
    </row>
    <row r="40" spans="2:107" ht="16.5" customHeight="1" thickBot="1" x14ac:dyDescent="0.25">
      <c r="B40" s="86" t="s">
        <v>8</v>
      </c>
      <c r="C40" s="87" t="s">
        <v>9</v>
      </c>
      <c r="D40" s="88" t="s">
        <v>10</v>
      </c>
      <c r="E40" s="88" t="s">
        <v>11</v>
      </c>
      <c r="F40" s="88" t="s">
        <v>12</v>
      </c>
      <c r="G40" s="88" t="s">
        <v>13</v>
      </c>
      <c r="H40" s="87" t="s">
        <v>14</v>
      </c>
      <c r="I40" s="89"/>
      <c r="J40" s="89"/>
      <c r="K40" s="89"/>
      <c r="L40" s="90"/>
      <c r="M40" s="88" t="s">
        <v>13</v>
      </c>
      <c r="N40" s="88" t="s">
        <v>12</v>
      </c>
      <c r="O40" s="88" t="s">
        <v>11</v>
      </c>
      <c r="P40" s="88" t="s">
        <v>10</v>
      </c>
      <c r="Q40" s="90" t="s">
        <v>9</v>
      </c>
      <c r="R40" s="91" t="s">
        <v>8</v>
      </c>
    </row>
    <row r="41" spans="2:107" ht="30" customHeight="1" x14ac:dyDescent="0.2">
      <c r="B41" s="324">
        <v>1</v>
      </c>
      <c r="C41" s="306" t="s">
        <v>54</v>
      </c>
      <c r="D41" s="92">
        <v>100.3</v>
      </c>
      <c r="E41" s="92">
        <v>102.3</v>
      </c>
      <c r="F41" s="92">
        <v>100.6</v>
      </c>
      <c r="G41" s="92">
        <v>101.1</v>
      </c>
      <c r="H41" s="93">
        <f>IF(SUM(D41:G41)=0,0,SUM(D41:G41))</f>
        <v>404.29999999999995</v>
      </c>
      <c r="I41" s="94">
        <f>IF(SUM(D42:H42)=0,0,SUM(D42:H42))</f>
        <v>8</v>
      </c>
      <c r="J41" s="95" t="s">
        <v>15</v>
      </c>
      <c r="K41" s="96">
        <f>IF(SUM(M42:P42)=0,0,SUM(M42:P42))</f>
        <v>0</v>
      </c>
      <c r="L41" s="93">
        <f>IF(SUM(M41:P41)=0,0,SUM(M41:P41))</f>
        <v>393.79999999999995</v>
      </c>
      <c r="M41" s="92">
        <v>100</v>
      </c>
      <c r="N41" s="92">
        <v>99.7</v>
      </c>
      <c r="O41" s="92">
        <v>96</v>
      </c>
      <c r="P41" s="92">
        <v>98.1</v>
      </c>
      <c r="Q41" s="325" t="s">
        <v>52</v>
      </c>
      <c r="R41" s="324">
        <v>2</v>
      </c>
    </row>
    <row r="42" spans="2:107" ht="16.5" customHeight="1" x14ac:dyDescent="0.2">
      <c r="B42" s="305"/>
      <c r="C42" s="307"/>
      <c r="D42" s="97">
        <f>IF(D41=0,"",IF(D41&gt;P41,2,IF(D41=P41,1,0)))</f>
        <v>2</v>
      </c>
      <c r="E42" s="97">
        <f>IF(E41=0,"",IF(E41&gt;O41,2,IF(E41=O41,1,0)))</f>
        <v>2</v>
      </c>
      <c r="F42" s="97">
        <f>IF(F41=0,"",IF(F41&gt;N41,2,IF(F41=N41,1,0)))</f>
        <v>2</v>
      </c>
      <c r="G42" s="97">
        <f>IF(G41=0,"",IF(G41&gt;M41,2,IF(G41=M41,1,0)))</f>
        <v>2</v>
      </c>
      <c r="H42" s="98"/>
      <c r="I42" s="99"/>
      <c r="J42" s="100"/>
      <c r="K42" s="101"/>
      <c r="L42" s="98"/>
      <c r="M42" s="97">
        <f>IF(M41=0,"",IF(M41&gt;G41,2,IF(M41=G41,1,0)))</f>
        <v>0</v>
      </c>
      <c r="N42" s="97">
        <f>IF(N41=0,"",IF(N41&gt;F41,2,IF(N41=F41,1,0)))</f>
        <v>0</v>
      </c>
      <c r="O42" s="97">
        <f>IF(O41=0,"",IF(O41&gt;E41,2,IF(E41=O41,1,0)))</f>
        <v>0</v>
      </c>
      <c r="P42" s="97">
        <f>IF(P41=0,"",IF(P41&gt;D41,2,IF(P41=D41,1,0)))</f>
        <v>0</v>
      </c>
      <c r="Q42" s="326"/>
      <c r="R42" s="305"/>
    </row>
    <row r="43" spans="2:107" ht="30" customHeight="1" x14ac:dyDescent="0.2">
      <c r="B43" s="304">
        <v>3</v>
      </c>
      <c r="C43" s="306" t="s">
        <v>56</v>
      </c>
      <c r="D43" s="102">
        <v>100.4</v>
      </c>
      <c r="E43" s="102">
        <v>99.1</v>
      </c>
      <c r="F43" s="102">
        <v>100.4</v>
      </c>
      <c r="G43" s="102">
        <v>101.7</v>
      </c>
      <c r="H43" s="103">
        <f>IF(SUM(D43:G43)=0,0,SUM(D43:G43))</f>
        <v>401.59999999999997</v>
      </c>
      <c r="I43" s="104">
        <f>IF(SUM(D44:H44)=0,0,SUM(D44:H44))</f>
        <v>6</v>
      </c>
      <c r="J43" s="105" t="s">
        <v>15</v>
      </c>
      <c r="K43" s="106">
        <f>IF(SUM(M44:P44)=0,0,SUM(M44:P44))</f>
        <v>2</v>
      </c>
      <c r="L43" s="103">
        <f>IF(SUM(M43:P43)=0,0,SUM(M43:P43))</f>
        <v>396</v>
      </c>
      <c r="M43" s="102">
        <v>100.2</v>
      </c>
      <c r="N43" s="102">
        <v>99.7</v>
      </c>
      <c r="O43" s="102">
        <v>100.2</v>
      </c>
      <c r="P43" s="102">
        <v>95.9</v>
      </c>
      <c r="Q43" s="308" t="s">
        <v>51</v>
      </c>
      <c r="R43" s="304">
        <v>4</v>
      </c>
    </row>
    <row r="44" spans="2:107" ht="16.5" customHeight="1" x14ac:dyDescent="0.2">
      <c r="B44" s="305"/>
      <c r="C44" s="307"/>
      <c r="D44" s="107">
        <f>IF(D43=0,"",IF(D43&gt;P43,2,IF(D43=P43,1,0)))</f>
        <v>2</v>
      </c>
      <c r="E44" s="107">
        <f>IF(E43=0,"",IF(E43&gt;O43,2,IF(E43=O43,1,0)))</f>
        <v>0</v>
      </c>
      <c r="F44" s="107">
        <f>IF(F43=0,"",IF(F43&gt;N43,2,IF(F43=N43,1,0)))</f>
        <v>2</v>
      </c>
      <c r="G44" s="107">
        <f>IF(G43=0,"",IF(G43&gt;M43,2,IF(G43=M43,1,0)))</f>
        <v>2</v>
      </c>
      <c r="H44" s="98"/>
      <c r="I44" s="99"/>
      <c r="J44" s="100"/>
      <c r="K44" s="101"/>
      <c r="L44" s="98"/>
      <c r="M44" s="107">
        <f>IF(M43=0,"",IF(M43&gt;G43,2,IF(M43=G43,1,0)))</f>
        <v>0</v>
      </c>
      <c r="N44" s="107">
        <f>IF(N43=0,"",IF(N43&gt;F43,2,IF(N43=F43,1,0)))</f>
        <v>0</v>
      </c>
      <c r="O44" s="107">
        <f>IF(O43=0,"",IF(O43&gt;E43,2,IF(E43=O43,1,0)))</f>
        <v>2</v>
      </c>
      <c r="P44" s="107">
        <f>IF(P43=0,"",IF(P43&gt;D43,2,IF(P43=D43,1,0)))</f>
        <v>0</v>
      </c>
      <c r="Q44" s="309"/>
      <c r="R44" s="305"/>
    </row>
    <row r="45" spans="2:107" ht="30" customHeight="1" x14ac:dyDescent="0.2">
      <c r="B45" s="304">
        <v>5</v>
      </c>
      <c r="C45" s="306" t="s">
        <v>65</v>
      </c>
      <c r="D45" s="102">
        <v>97.1</v>
      </c>
      <c r="E45" s="102">
        <v>96.8</v>
      </c>
      <c r="F45" s="102">
        <v>101</v>
      </c>
      <c r="G45" s="102">
        <v>98.8</v>
      </c>
      <c r="H45" s="103">
        <f>IF(SUM(D45:G45)=0,0,SUM(D45:G45))</f>
        <v>393.7</v>
      </c>
      <c r="I45" s="104">
        <f>IF(SUM(D46:H46)=0,0,SUM(D46:H46))</f>
        <v>8</v>
      </c>
      <c r="J45" s="105" t="s">
        <v>15</v>
      </c>
      <c r="K45" s="106">
        <f>IF(SUM(M46:P46)=0,0,SUM(M46:P46))</f>
        <v>0</v>
      </c>
      <c r="L45" s="103">
        <f>IF(SUM(M45:P45)=0,0,SUM(M45:P45))</f>
        <v>371.5</v>
      </c>
      <c r="M45" s="102">
        <v>95.3</v>
      </c>
      <c r="N45" s="102">
        <v>93.4</v>
      </c>
      <c r="O45" s="102">
        <v>92.3</v>
      </c>
      <c r="P45" s="102">
        <v>90.5</v>
      </c>
      <c r="Q45" s="308" t="s">
        <v>85</v>
      </c>
      <c r="R45" s="304">
        <v>6</v>
      </c>
    </row>
    <row r="46" spans="2:107" ht="16.5" customHeight="1" x14ac:dyDescent="0.2">
      <c r="B46" s="305"/>
      <c r="C46" s="307"/>
      <c r="D46" s="107">
        <f>IF(D45=0,"",IF(D45&gt;P45,2,IF(D45=P45,1,0)))</f>
        <v>2</v>
      </c>
      <c r="E46" s="107">
        <f>IF(E45=0,"",IF(E45&gt;O45,2,IF(E45=O45,1,0)))</f>
        <v>2</v>
      </c>
      <c r="F46" s="107">
        <f>IF(F45=0,"",IF(F45&gt;N45,2,IF(F45=N45,1,0)))</f>
        <v>2</v>
      </c>
      <c r="G46" s="107">
        <f>IF(G45=0,"",IF(G45&gt;M45,2,IF(G45=M45,1,0)))</f>
        <v>2</v>
      </c>
      <c r="H46" s="98"/>
      <c r="I46" s="99"/>
      <c r="J46" s="100"/>
      <c r="K46" s="101"/>
      <c r="L46" s="98"/>
      <c r="M46" s="107">
        <f>IF(M45=0,"",IF(M45&gt;G45,2,IF(M45=G45,1,0)))</f>
        <v>0</v>
      </c>
      <c r="N46" s="107">
        <f>IF(N45=0,"",IF(N45&gt;F45,2,IF(N45=F45,1,0)))</f>
        <v>0</v>
      </c>
      <c r="O46" s="107">
        <f>IF(O45=0,"",IF(O45&gt;E45,2,IF(E45=O45,1,0)))</f>
        <v>0</v>
      </c>
      <c r="P46" s="107">
        <f>IF(P45=0,"",IF(P45&gt;D45,2,IF(P45=D45,1,0)))</f>
        <v>0</v>
      </c>
      <c r="Q46" s="309"/>
      <c r="R46" s="305"/>
    </row>
    <row r="47" spans="2:107" ht="16.5" customHeight="1" x14ac:dyDescent="0.2">
      <c r="B47" s="110"/>
      <c r="C47" s="310" t="str">
        <f>IF(AND(H47=0,L47=0),"",IF(OR(I47&gt;K47,K47&gt;I47),"kein Stechen erforderlich","Stechen"))</f>
        <v>kein Stechen erforderlich</v>
      </c>
      <c r="D47" s="311"/>
      <c r="E47" s="312"/>
      <c r="F47" s="313" t="s">
        <v>16</v>
      </c>
      <c r="G47" s="314"/>
      <c r="H47" s="111">
        <f>IF(SUM(H41:H46)=0,0,SUM(H41:H46))</f>
        <v>1199.5999999999999</v>
      </c>
      <c r="I47" s="112">
        <f>IF(SUM(I41:I46)=0,0,SUM(I41:I46))</f>
        <v>22</v>
      </c>
      <c r="J47" s="113" t="s">
        <v>15</v>
      </c>
      <c r="K47" s="137">
        <f>IF(SUM(K41:K46)=0,0,SUM(K41:K46))</f>
        <v>2</v>
      </c>
      <c r="L47" s="111">
        <f>IF(SUM(L41:L46)=0,0,SUM(L41:L46))</f>
        <v>1161.3</v>
      </c>
      <c r="M47" s="313" t="s">
        <v>16</v>
      </c>
      <c r="N47" s="314"/>
      <c r="O47" s="317" t="str">
        <f>C47</f>
        <v>kein Stechen erforderlich</v>
      </c>
      <c r="P47" s="318"/>
      <c r="Q47" s="319"/>
      <c r="R47" s="110"/>
      <c r="Y47" s="115"/>
      <c r="Z47" s="116"/>
      <c r="AA47" s="116"/>
      <c r="AB47" s="116"/>
      <c r="AC47" s="116"/>
      <c r="AK47" s="117"/>
      <c r="AL47" s="117"/>
      <c r="AM47" s="117"/>
      <c r="AN47" s="117"/>
      <c r="AO47" s="117"/>
      <c r="AQ47" s="117"/>
      <c r="AR47" s="117"/>
      <c r="AS47" s="117"/>
      <c r="AT47" s="117"/>
      <c r="AU47" s="117"/>
      <c r="AW47" s="117"/>
      <c r="AX47" s="117"/>
      <c r="AY47" s="117"/>
      <c r="AZ47" s="117"/>
      <c r="BA47" s="117"/>
      <c r="BC47" s="117"/>
      <c r="BD47" s="117"/>
      <c r="BE47" s="117"/>
      <c r="BF47" s="117"/>
      <c r="BG47" s="117"/>
      <c r="BI47" s="117"/>
      <c r="BJ47" s="117"/>
      <c r="BK47" s="117"/>
      <c r="BL47" s="117"/>
      <c r="BM47" s="117"/>
      <c r="BO47" s="117"/>
      <c r="BP47" s="117"/>
      <c r="BQ47" s="117"/>
      <c r="BR47" s="117"/>
      <c r="BS47" s="117"/>
      <c r="BU47" s="117"/>
      <c r="BV47" s="117"/>
      <c r="BW47" s="117"/>
      <c r="BX47" s="117"/>
      <c r="BY47" s="117"/>
      <c r="CA47" s="117"/>
      <c r="CB47" s="117"/>
      <c r="CC47" s="117"/>
      <c r="CD47" s="117"/>
      <c r="CE47" s="117"/>
      <c r="CG47" s="117"/>
      <c r="CH47" s="117"/>
      <c r="CI47" s="117"/>
      <c r="CJ47" s="117"/>
      <c r="CK47" s="117"/>
      <c r="CM47" s="117"/>
      <c r="CN47" s="117"/>
      <c r="CO47" s="117"/>
      <c r="CP47" s="117"/>
      <c r="CQ47" s="117"/>
      <c r="CS47" s="117"/>
      <c r="CT47" s="117"/>
      <c r="CU47" s="117"/>
      <c r="CV47" s="117"/>
      <c r="CW47" s="117"/>
      <c r="CY47" s="117"/>
      <c r="CZ47" s="117"/>
      <c r="DA47" s="117"/>
      <c r="DB47" s="117"/>
      <c r="DC47" s="117"/>
    </row>
    <row r="48" spans="2:107" ht="16.5" customHeight="1" thickBot="1" x14ac:dyDescent="0.25">
      <c r="B48" s="278"/>
      <c r="C48" s="278"/>
      <c r="D48" s="278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Y48" s="115"/>
      <c r="Z48" s="116"/>
      <c r="AA48" s="116"/>
      <c r="AB48" s="116"/>
      <c r="AC48" s="116"/>
      <c r="AK48" s="117"/>
      <c r="AL48" s="117"/>
      <c r="AM48" s="117"/>
      <c r="AN48" s="117"/>
      <c r="AO48" s="117"/>
      <c r="AQ48" s="117"/>
      <c r="AR48" s="117"/>
      <c r="AS48" s="117"/>
      <c r="AT48" s="117"/>
      <c r="AU48" s="117"/>
      <c r="AW48" s="117"/>
      <c r="AX48" s="117"/>
      <c r="AY48" s="117"/>
      <c r="AZ48" s="117"/>
      <c r="BA48" s="117"/>
      <c r="BC48" s="117"/>
      <c r="BD48" s="117"/>
      <c r="BE48" s="117"/>
      <c r="BF48" s="117"/>
      <c r="BG48" s="117"/>
      <c r="BI48" s="117"/>
      <c r="BJ48" s="117"/>
      <c r="BK48" s="117"/>
      <c r="BL48" s="117"/>
      <c r="BM48" s="117"/>
      <c r="BO48" s="117"/>
      <c r="BP48" s="117"/>
      <c r="BQ48" s="117"/>
      <c r="BR48" s="117"/>
      <c r="BS48" s="117"/>
      <c r="BU48" s="117"/>
      <c r="BV48" s="117"/>
      <c r="BW48" s="117"/>
      <c r="BX48" s="117"/>
      <c r="BY48" s="117"/>
      <c r="CA48" s="117"/>
      <c r="CB48" s="117"/>
      <c r="CC48" s="117"/>
      <c r="CD48" s="117"/>
      <c r="CE48" s="117"/>
      <c r="CG48" s="117"/>
      <c r="CH48" s="117"/>
      <c r="CI48" s="117"/>
      <c r="CJ48" s="117"/>
      <c r="CK48" s="117"/>
      <c r="CM48" s="117"/>
      <c r="CN48" s="117"/>
      <c r="CO48" s="117"/>
      <c r="CP48" s="117"/>
      <c r="CQ48" s="117"/>
      <c r="CS48" s="117"/>
      <c r="CT48" s="117"/>
      <c r="CU48" s="117"/>
      <c r="CV48" s="117"/>
      <c r="CW48" s="117"/>
      <c r="CY48" s="117"/>
      <c r="CZ48" s="117"/>
      <c r="DA48" s="117"/>
      <c r="DB48" s="117"/>
      <c r="DC48" s="117"/>
    </row>
    <row r="49" spans="2:108" ht="16.5" customHeight="1" thickBot="1" x14ac:dyDescent="0.25">
      <c r="C49" s="298" t="str">
        <f>IF(C47="Stechen",B38,"")</f>
        <v/>
      </c>
      <c r="D49" s="299"/>
      <c r="E49" s="299"/>
      <c r="F49" s="300" t="s">
        <v>17</v>
      </c>
      <c r="G49" s="301"/>
      <c r="H49" s="300" t="s">
        <v>18</v>
      </c>
      <c r="I49" s="302"/>
      <c r="J49" s="301"/>
      <c r="K49" s="300" t="s">
        <v>19</v>
      </c>
      <c r="L49" s="301"/>
      <c r="M49" s="300" t="s">
        <v>20</v>
      </c>
      <c r="N49" s="301"/>
      <c r="O49" s="299" t="str">
        <f>IF(O47="Stechen",M38,"")</f>
        <v/>
      </c>
      <c r="P49" s="299"/>
      <c r="Q49" s="303"/>
      <c r="Y49" s="115"/>
      <c r="Z49" s="116"/>
      <c r="AA49" s="116"/>
      <c r="AB49" s="116"/>
      <c r="AC49" s="116"/>
      <c r="AK49" s="117"/>
      <c r="AL49" s="117"/>
      <c r="AM49" s="117"/>
      <c r="AN49" s="117"/>
      <c r="AO49" s="117"/>
      <c r="AQ49" s="117"/>
      <c r="AR49" s="117"/>
      <c r="AS49" s="117"/>
      <c r="AT49" s="117"/>
      <c r="AU49" s="117"/>
      <c r="AW49" s="117"/>
      <c r="AX49" s="117"/>
      <c r="AY49" s="117"/>
      <c r="AZ49" s="117"/>
      <c r="BA49" s="117"/>
      <c r="BC49" s="117"/>
      <c r="BD49" s="117"/>
      <c r="BE49" s="117"/>
      <c r="BF49" s="117"/>
      <c r="BG49" s="117"/>
      <c r="BI49" s="117"/>
      <c r="BJ49" s="117"/>
      <c r="BK49" s="117"/>
      <c r="BL49" s="117"/>
      <c r="BM49" s="117"/>
      <c r="BO49" s="117"/>
      <c r="BP49" s="117"/>
      <c r="BQ49" s="117"/>
      <c r="BR49" s="117"/>
      <c r="BS49" s="117"/>
      <c r="BU49" s="117"/>
      <c r="BV49" s="117"/>
      <c r="BW49" s="117"/>
      <c r="BX49" s="117"/>
      <c r="BY49" s="117"/>
      <c r="CA49" s="117"/>
      <c r="CB49" s="117"/>
      <c r="CC49" s="117"/>
      <c r="CD49" s="117"/>
      <c r="CE49" s="117"/>
      <c r="CG49" s="117"/>
      <c r="CH49" s="117"/>
      <c r="CI49" s="117"/>
      <c r="CJ49" s="117"/>
      <c r="CK49" s="117"/>
      <c r="CM49" s="117"/>
      <c r="CN49" s="117"/>
      <c r="CO49" s="117"/>
      <c r="CP49" s="117"/>
      <c r="CQ49" s="117"/>
      <c r="CS49" s="117"/>
      <c r="CT49" s="117"/>
      <c r="CU49" s="117"/>
      <c r="CV49" s="117"/>
      <c r="CW49" s="117"/>
      <c r="CY49" s="117"/>
      <c r="CZ49" s="117"/>
      <c r="DA49" s="117"/>
      <c r="DB49" s="117"/>
      <c r="DC49" s="117"/>
    </row>
    <row r="50" spans="2:108" ht="16.5" customHeight="1" x14ac:dyDescent="0.2">
      <c r="B50" s="293" t="s">
        <v>14</v>
      </c>
      <c r="C50" s="293"/>
      <c r="D50" s="294" t="s">
        <v>21</v>
      </c>
      <c r="E50" s="294"/>
      <c r="F50" s="118">
        <v>1</v>
      </c>
      <c r="G50" s="119">
        <v>2</v>
      </c>
      <c r="H50" s="118">
        <v>3</v>
      </c>
      <c r="I50" s="295">
        <v>4</v>
      </c>
      <c r="J50" s="296"/>
      <c r="K50" s="118">
        <v>5</v>
      </c>
      <c r="L50" s="119">
        <v>6</v>
      </c>
      <c r="M50" s="118">
        <v>7</v>
      </c>
      <c r="N50" s="119">
        <v>8</v>
      </c>
      <c r="O50" s="294" t="s">
        <v>21</v>
      </c>
      <c r="P50" s="294"/>
      <c r="Q50" s="297" t="s">
        <v>14</v>
      </c>
      <c r="R50" s="297"/>
      <c r="Y50" s="115"/>
      <c r="Z50" s="116"/>
      <c r="AA50" s="116"/>
      <c r="AB50" s="116"/>
      <c r="AC50" s="116"/>
      <c r="AK50" s="117"/>
      <c r="AL50" s="117"/>
      <c r="AM50" s="117"/>
      <c r="AN50" s="117"/>
      <c r="AO50" s="117"/>
      <c r="AQ50" s="117"/>
      <c r="AR50" s="117"/>
      <c r="AS50" s="117"/>
      <c r="AT50" s="117"/>
      <c r="AU50" s="117"/>
      <c r="AW50" s="117"/>
      <c r="AX50" s="117"/>
      <c r="AY50" s="117"/>
      <c r="AZ50" s="117"/>
      <c r="BA50" s="117"/>
      <c r="BC50" s="117"/>
      <c r="BD50" s="117"/>
      <c r="BE50" s="117"/>
      <c r="BF50" s="117"/>
      <c r="BG50" s="117"/>
      <c r="BI50" s="117"/>
      <c r="BJ50" s="117"/>
      <c r="BK50" s="117"/>
      <c r="BL50" s="117"/>
      <c r="BM50" s="117"/>
      <c r="BO50" s="117"/>
      <c r="BP50" s="117"/>
      <c r="BQ50" s="117"/>
      <c r="BR50" s="117"/>
      <c r="BS50" s="117"/>
      <c r="BU50" s="117"/>
      <c r="BV50" s="117"/>
      <c r="BW50" s="117"/>
      <c r="BX50" s="117"/>
      <c r="BY50" s="117"/>
      <c r="CA50" s="117"/>
      <c r="CB50" s="117"/>
      <c r="CC50" s="117"/>
      <c r="CD50" s="117"/>
      <c r="CE50" s="117"/>
      <c r="CG50" s="117"/>
      <c r="CH50" s="117"/>
      <c r="CI50" s="117"/>
      <c r="CJ50" s="117"/>
      <c r="CK50" s="117"/>
      <c r="CM50" s="117"/>
      <c r="CN50" s="117"/>
      <c r="CO50" s="117"/>
      <c r="CP50" s="117"/>
      <c r="CQ50" s="117"/>
      <c r="CS50" s="117"/>
      <c r="CT50" s="117"/>
      <c r="CU50" s="117"/>
      <c r="CV50" s="117"/>
      <c r="CW50" s="117"/>
      <c r="CY50" s="117"/>
      <c r="CZ50" s="117"/>
      <c r="DA50" s="117"/>
      <c r="DB50" s="117"/>
      <c r="DC50" s="117"/>
    </row>
    <row r="51" spans="2:108" ht="16.5" customHeight="1" x14ac:dyDescent="0.2">
      <c r="B51" s="274">
        <f>IF(SUM(F52,H52,K52,M52)=0,0,SUM(F52,H52,K52,M52))</f>
        <v>0</v>
      </c>
      <c r="C51" s="276" t="s">
        <v>22</v>
      </c>
      <c r="D51" s="278" t="s">
        <v>23</v>
      </c>
      <c r="E51" s="278"/>
      <c r="F51" s="120"/>
      <c r="G51" s="121"/>
      <c r="H51" s="120"/>
      <c r="I51" s="287"/>
      <c r="J51" s="288"/>
      <c r="K51" s="120"/>
      <c r="L51" s="121"/>
      <c r="M51" s="120"/>
      <c r="N51" s="121"/>
      <c r="O51" s="281" t="s">
        <v>23</v>
      </c>
      <c r="P51" s="278"/>
      <c r="Q51" s="282" t="s">
        <v>22</v>
      </c>
      <c r="R51" s="274">
        <f>IF(SUM(N52,L52,I52,G52)=0,0,SUM(N52,L52,I52,G52))</f>
        <v>0</v>
      </c>
      <c r="Y51" s="115"/>
      <c r="Z51" s="116"/>
      <c r="AA51" s="116"/>
      <c r="AB51" s="116"/>
      <c r="AC51" s="116"/>
      <c r="AD51" s="116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</row>
    <row r="52" spans="2:108" ht="16.5" customHeight="1" x14ac:dyDescent="0.2">
      <c r="B52" s="275"/>
      <c r="C52" s="277"/>
      <c r="D52" s="278" t="s">
        <v>14</v>
      </c>
      <c r="E52" s="284"/>
      <c r="F52" s="122" t="str">
        <f>IF(F51="","",IF(F51&gt;G51,2,IF(F51=G51,1,0)))</f>
        <v/>
      </c>
      <c r="G52" s="123" t="str">
        <f>IF(G51="","",IF(G51&gt;F51,2,IF(G51=F51,1,0)))</f>
        <v/>
      </c>
      <c r="H52" s="122" t="str">
        <f>IF(H51="","",IF(H51&gt;I51,2,IF(H51=I51,1,0)))</f>
        <v/>
      </c>
      <c r="I52" s="285" t="str">
        <f>IF(I51="","",IF(I51&gt;H51,2,IF(I51=H51,1,0)))</f>
        <v/>
      </c>
      <c r="J52" s="286" t="str">
        <f>IF(J51="","",IF(J51&gt;I51,2,IF(J51=I51,1,"")))</f>
        <v/>
      </c>
      <c r="K52" s="122" t="str">
        <f>IF(K51="","",IF(K51&gt;L51,2,IF(K51=L51,1,0)))</f>
        <v/>
      </c>
      <c r="L52" s="123" t="str">
        <f>IF(L51="","",IF(L51&gt;K51,2,IF(L51=K51,1,0)))</f>
        <v/>
      </c>
      <c r="M52" s="122" t="str">
        <f>IF(M51="","",IF(M51&gt;N51,2,IF(M51=N51,1,0)))</f>
        <v/>
      </c>
      <c r="N52" s="123" t="str">
        <f>IF(N51="","",IF(N51&gt;M51,2,IF(N51=M51,1,0)))</f>
        <v/>
      </c>
      <c r="O52" s="281" t="s">
        <v>14</v>
      </c>
      <c r="P52" s="278"/>
      <c r="Q52" s="283"/>
      <c r="R52" s="275"/>
      <c r="Y52" s="115"/>
      <c r="Z52" s="116"/>
      <c r="AA52" s="116"/>
      <c r="AB52" s="116"/>
      <c r="AC52" s="116"/>
      <c r="AD52" s="116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</row>
    <row r="53" spans="2:108" ht="16.5" customHeight="1" x14ac:dyDescent="0.2">
      <c r="B53" s="274">
        <f>IF(SUM(F54,H54,K54,M54)=0,0,SUM(F54,H54,K54,M54))</f>
        <v>0</v>
      </c>
      <c r="C53" s="276" t="s">
        <v>24</v>
      </c>
      <c r="D53" s="278" t="s">
        <v>23</v>
      </c>
      <c r="E53" s="278"/>
      <c r="F53" s="120"/>
      <c r="G53" s="121"/>
      <c r="H53" s="120"/>
      <c r="I53" s="287"/>
      <c r="J53" s="288"/>
      <c r="K53" s="120"/>
      <c r="L53" s="121"/>
      <c r="M53" s="120"/>
      <c r="N53" s="121"/>
      <c r="O53" s="281" t="s">
        <v>23</v>
      </c>
      <c r="P53" s="278"/>
      <c r="Q53" s="282" t="s">
        <v>24</v>
      </c>
      <c r="R53" s="274">
        <f>IF(SUM(N54,L54,I54,G54)=0,0,SUM(N54,L54,I54,G54))</f>
        <v>0</v>
      </c>
      <c r="Y53" s="115"/>
      <c r="Z53" s="116"/>
      <c r="AA53" s="116"/>
      <c r="AB53" s="116"/>
      <c r="AC53" s="116"/>
      <c r="AD53" s="116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</row>
    <row r="54" spans="2:108" ht="16.5" customHeight="1" x14ac:dyDescent="0.2">
      <c r="B54" s="275"/>
      <c r="C54" s="277"/>
      <c r="D54" s="278" t="s">
        <v>14</v>
      </c>
      <c r="E54" s="284"/>
      <c r="F54" s="124" t="str">
        <f>IF(F53="","",IF(F53&gt;G53,2,IF(F53=G53,1,0)))</f>
        <v/>
      </c>
      <c r="G54" s="125" t="str">
        <f>IF(G53="","",IF(G53&gt;F53,2,IF(G53=F53,1,0)))</f>
        <v/>
      </c>
      <c r="H54" s="124" t="str">
        <f>IF(H53="","",IF(H53&gt;I53,2,IF(H53=I53,1,0)))</f>
        <v/>
      </c>
      <c r="I54" s="291" t="str">
        <f>IF(I53="","",IF(I53&gt;H53,2,IF(I53=H53,1,0)))</f>
        <v/>
      </c>
      <c r="J54" s="292" t="str">
        <f>IF(J53="","",IF(J53&gt;I53,2,IF(J53=I53,1,"")))</f>
        <v/>
      </c>
      <c r="K54" s="124" t="str">
        <f>IF(K53="","",IF(K53&gt;L53,2,IF(K53=L53,1,0)))</f>
        <v/>
      </c>
      <c r="L54" s="125" t="str">
        <f>IF(L53="","",IF(L53&gt;K53,2,IF(L53=K53,1,0)))</f>
        <v/>
      </c>
      <c r="M54" s="124" t="str">
        <f>IF(M53="","",IF(M53&gt;N53,2,IF(M53=N53,1,0)))</f>
        <v/>
      </c>
      <c r="N54" s="125" t="str">
        <f>IF(N53="","",IF(N53&gt;M53,2,IF(N53=M53,1,0)))</f>
        <v/>
      </c>
      <c r="O54" s="281" t="s">
        <v>14</v>
      </c>
      <c r="P54" s="278"/>
      <c r="Q54" s="283"/>
      <c r="R54" s="275"/>
      <c r="Y54" s="115"/>
      <c r="Z54" s="116"/>
      <c r="AA54" s="116"/>
      <c r="AB54" s="116"/>
      <c r="AC54" s="116"/>
      <c r="AD54" s="116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</row>
    <row r="55" spans="2:108" ht="16.5" customHeight="1" x14ac:dyDescent="0.2">
      <c r="B55" s="274">
        <f>IF(SUM(F56,H56,K56,M56)=0,0,SUM(F56,H56,K56,M56))</f>
        <v>0</v>
      </c>
      <c r="C55" s="276" t="s">
        <v>25</v>
      </c>
      <c r="D55" s="278" t="s">
        <v>23</v>
      </c>
      <c r="E55" s="278"/>
      <c r="F55" s="126"/>
      <c r="G55" s="127"/>
      <c r="H55" s="126"/>
      <c r="I55" s="279"/>
      <c r="J55" s="280"/>
      <c r="K55" s="126"/>
      <c r="L55" s="127"/>
      <c r="M55" s="126"/>
      <c r="N55" s="127"/>
      <c r="O55" s="281" t="s">
        <v>23</v>
      </c>
      <c r="P55" s="278"/>
      <c r="Q55" s="282" t="s">
        <v>25</v>
      </c>
      <c r="R55" s="274">
        <f>IF(SUM(N56,L56,I56,G56)=0,0,SUM(N56,L56,I56,G56))</f>
        <v>0</v>
      </c>
      <c r="Y55" s="115"/>
      <c r="Z55" s="116"/>
      <c r="AA55" s="116"/>
      <c r="AB55" s="116"/>
      <c r="AC55" s="116"/>
      <c r="AD55" s="116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</row>
    <row r="56" spans="2:108" ht="16.5" customHeight="1" thickBot="1" x14ac:dyDescent="0.25">
      <c r="B56" s="275"/>
      <c r="C56" s="277"/>
      <c r="D56" s="278" t="s">
        <v>14</v>
      </c>
      <c r="E56" s="278"/>
      <c r="F56" s="128" t="str">
        <f>IF(F55="","",IF(F55&gt;G55,2,IF(F55=G55,1,0)))</f>
        <v/>
      </c>
      <c r="G56" s="129" t="str">
        <f>IF(G55="","",IF(G55&gt;F55,2,IF(G55=F55,1,0)))</f>
        <v/>
      </c>
      <c r="H56" s="128" t="str">
        <f>IF(H55="","",IF(H55&gt;I55,2,IF(H55=I55,1,0)))</f>
        <v/>
      </c>
      <c r="I56" s="289" t="str">
        <f>IF(I55="","",IF(I55&gt;H55,2,IF(I55=H55,1,0)))</f>
        <v/>
      </c>
      <c r="J56" s="290" t="str">
        <f>IF(J55="","",IF(J55&gt;I55,2,IF(J55=I55,1,"")))</f>
        <v/>
      </c>
      <c r="K56" s="128" t="str">
        <f>IF(K55="","",IF(K55&gt;L55,2,IF(K55=L55,1,0)))</f>
        <v/>
      </c>
      <c r="L56" s="129" t="str">
        <f>IF(L55="","",IF(L55&gt;K55,2,IF(L55=K55,1,0)))</f>
        <v/>
      </c>
      <c r="M56" s="128" t="str">
        <f>IF(M55="","",IF(M55&gt;N55,2,IF(M55=N55,1,0)))</f>
        <v/>
      </c>
      <c r="N56" s="129" t="str">
        <f>IF(N55="","",IF(N55&gt;M55,2,IF(N55=M55,1,0)))</f>
        <v/>
      </c>
      <c r="O56" s="278" t="s">
        <v>14</v>
      </c>
      <c r="P56" s="278"/>
      <c r="Q56" s="283"/>
      <c r="R56" s="275"/>
      <c r="Y56" s="115"/>
      <c r="Z56" s="116"/>
      <c r="AA56" s="116"/>
      <c r="AB56" s="116"/>
      <c r="AC56" s="116"/>
      <c r="AD56" s="116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</row>
    <row r="57" spans="2:108" ht="18.75" customHeight="1" x14ac:dyDescent="0.2">
      <c r="B57" s="130"/>
      <c r="D57" s="131"/>
      <c r="E57" s="132">
        <f>IF(I47=K47,1,0)</f>
        <v>0</v>
      </c>
      <c r="F57" s="133">
        <f>IF(B51&gt;R51,1,0)</f>
        <v>0</v>
      </c>
      <c r="G57" s="133">
        <f>IF(B53&gt;R53,1,0)</f>
        <v>0</v>
      </c>
      <c r="H57" s="133">
        <f>IF(B55&gt;R55,1,0)</f>
        <v>0</v>
      </c>
      <c r="I57" s="133">
        <f>SUM(E57:H57)</f>
        <v>0</v>
      </c>
      <c r="J57" s="134"/>
      <c r="K57" s="133">
        <f>SUM(L57:O57)</f>
        <v>0</v>
      </c>
      <c r="L57" s="133">
        <f>IF(R55&gt;B55,1,0)</f>
        <v>0</v>
      </c>
      <c r="M57" s="133">
        <f>IF(R53&gt;B53,1,0)</f>
        <v>0</v>
      </c>
      <c r="N57" s="133">
        <f>IF(R51&gt;B51,1,0)</f>
        <v>0</v>
      </c>
      <c r="O57" s="135">
        <f>IF(K47=I47,1,0)</f>
        <v>0</v>
      </c>
      <c r="P57" s="136"/>
      <c r="R57" s="130"/>
      <c r="Y57" s="115"/>
      <c r="Z57" s="116"/>
      <c r="AA57" s="116"/>
      <c r="AB57" s="116"/>
      <c r="AC57" s="116"/>
      <c r="AD57" s="116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</row>
    <row r="58" spans="2:108" ht="16.5" customHeight="1" x14ac:dyDescent="0.2">
      <c r="C58" s="79" t="s">
        <v>0</v>
      </c>
      <c r="D58" s="320" t="s">
        <v>1</v>
      </c>
      <c r="E58" s="320"/>
      <c r="F58" s="320"/>
      <c r="G58" s="80">
        <v>3</v>
      </c>
      <c r="H58" s="321" t="s">
        <v>2</v>
      </c>
      <c r="I58" s="321"/>
      <c r="J58" s="322">
        <v>43813</v>
      </c>
      <c r="K58" s="322"/>
      <c r="L58" s="322"/>
      <c r="M58" s="322"/>
      <c r="N58" s="79" t="s">
        <v>3</v>
      </c>
      <c r="O58" s="323" t="s">
        <v>79</v>
      </c>
      <c r="P58" s="323"/>
      <c r="Q58" s="323"/>
    </row>
    <row r="59" spans="2:108" ht="19.5" customHeight="1" x14ac:dyDescent="0.2"/>
    <row r="60" spans="2:108" ht="19.5" customHeight="1" x14ac:dyDescent="0.25">
      <c r="D60" s="327" t="str">
        <f>$D$4</f>
        <v>LUFTGEWEHR</v>
      </c>
      <c r="E60" s="328"/>
      <c r="F60" s="328"/>
      <c r="G60" s="328"/>
      <c r="H60" s="328"/>
      <c r="I60" s="328"/>
      <c r="J60" s="328"/>
      <c r="K60" s="328"/>
      <c r="L60" s="328"/>
      <c r="M60" s="328"/>
      <c r="N60" s="328"/>
      <c r="O60" s="328"/>
      <c r="P60" s="328"/>
    </row>
    <row r="61" spans="2:108" ht="19.5" customHeight="1" x14ac:dyDescent="0.25">
      <c r="D61" s="329" t="str">
        <f>$D$5</f>
        <v>SAISON 2019 / 20</v>
      </c>
      <c r="E61" s="329"/>
      <c r="F61" s="329"/>
      <c r="G61" s="329"/>
      <c r="H61" s="329"/>
      <c r="I61" s="329"/>
      <c r="J61" s="329"/>
      <c r="K61" s="329"/>
      <c r="L61" s="329"/>
      <c r="M61" s="329"/>
      <c r="N61" s="329"/>
      <c r="O61" s="329"/>
      <c r="P61" s="329"/>
    </row>
    <row r="62" spans="2:108" ht="19.5" customHeight="1" x14ac:dyDescent="0.25">
      <c r="D62" s="327" t="str">
        <f>$D$6</f>
        <v>Landesliga</v>
      </c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28"/>
      <c r="P62" s="328"/>
    </row>
    <row r="64" spans="2:108" ht="16.5" customHeight="1" x14ac:dyDescent="0.2">
      <c r="D64" s="330" t="s">
        <v>1</v>
      </c>
      <c r="E64" s="331"/>
      <c r="F64" s="331"/>
      <c r="G64" s="331"/>
      <c r="H64" s="331"/>
      <c r="I64" s="81">
        <v>3</v>
      </c>
      <c r="J64" s="82"/>
      <c r="K64" s="332" t="s">
        <v>6</v>
      </c>
      <c r="L64" s="332"/>
      <c r="M64" s="332"/>
      <c r="N64" s="81">
        <v>3</v>
      </c>
      <c r="O64" s="83"/>
      <c r="P64" s="84"/>
    </row>
    <row r="65" spans="1:108" ht="8.25" customHeight="1" x14ac:dyDescent="0.2"/>
    <row r="66" spans="1:108" ht="16.5" customHeight="1" x14ac:dyDescent="0.2">
      <c r="B66" s="333" t="s">
        <v>86</v>
      </c>
      <c r="C66" s="334"/>
      <c r="D66" s="334"/>
      <c r="E66" s="334"/>
      <c r="F66" s="334"/>
      <c r="G66" s="335"/>
      <c r="H66" s="85">
        <f>IF(I75=0,0,IF(I75&gt;K75,3,IF(AND(I75=K75,I85=K85),1,I85)))</f>
        <v>0</v>
      </c>
      <c r="I66" s="336" t="s">
        <v>7</v>
      </c>
      <c r="J66" s="336"/>
      <c r="K66" s="336"/>
      <c r="L66" s="85">
        <f>IF(K75=0,0,IF(K75&gt;I75,3,IF(AND(K75=I75,K85=I85),1,K85)))</f>
        <v>3</v>
      </c>
      <c r="M66" s="333" t="s">
        <v>90</v>
      </c>
      <c r="N66" s="334"/>
      <c r="O66" s="334"/>
      <c r="P66" s="334"/>
      <c r="Q66" s="334"/>
      <c r="R66" s="335"/>
    </row>
    <row r="67" spans="1:108" ht="16.5" customHeight="1" thickBot="1" x14ac:dyDescent="0.25">
      <c r="C67" s="78" t="s">
        <v>93</v>
      </c>
    </row>
    <row r="68" spans="1:108" ht="16.5" customHeight="1" thickBot="1" x14ac:dyDescent="0.25">
      <c r="B68" s="86" t="s">
        <v>8</v>
      </c>
      <c r="C68" s="87"/>
      <c r="D68" s="88" t="s">
        <v>10</v>
      </c>
      <c r="E68" s="88" t="s">
        <v>11</v>
      </c>
      <c r="F68" s="88" t="s">
        <v>12</v>
      </c>
      <c r="G68" s="88" t="s">
        <v>13</v>
      </c>
      <c r="H68" s="87" t="s">
        <v>14</v>
      </c>
      <c r="I68" s="89"/>
      <c r="J68" s="89"/>
      <c r="K68" s="89"/>
      <c r="L68" s="90"/>
      <c r="M68" s="88" t="s">
        <v>13</v>
      </c>
      <c r="N68" s="88" t="s">
        <v>12</v>
      </c>
      <c r="O68" s="88" t="s">
        <v>11</v>
      </c>
      <c r="P68" s="88" t="s">
        <v>10</v>
      </c>
      <c r="Q68" s="90" t="s">
        <v>9</v>
      </c>
      <c r="R68" s="91" t="s">
        <v>8</v>
      </c>
    </row>
    <row r="69" spans="1:108" ht="30" customHeight="1" x14ac:dyDescent="0.2">
      <c r="A69" s="78">
        <v>102.8</v>
      </c>
      <c r="B69" s="324">
        <v>100.6</v>
      </c>
      <c r="C69" s="306" t="s">
        <v>88</v>
      </c>
      <c r="D69" s="92">
        <v>100.2</v>
      </c>
      <c r="E69" s="92">
        <v>99.3</v>
      </c>
      <c r="F69" s="92">
        <v>100.6</v>
      </c>
      <c r="G69" s="92">
        <v>102.8</v>
      </c>
      <c r="H69" s="93">
        <f>IF(SUM(D69:G69)=0,0,SUM(D69:G69))</f>
        <v>402.90000000000003</v>
      </c>
      <c r="I69" s="94">
        <f>IF(SUM(D70:H70)=0,0,SUM(D70:H70))</f>
        <v>2</v>
      </c>
      <c r="J69" s="95" t="s">
        <v>15</v>
      </c>
      <c r="K69" s="96">
        <f>IF(SUM(M70:P70)=0,0,SUM(M70:P70))</f>
        <v>6</v>
      </c>
      <c r="L69" s="93">
        <f>IF(SUM(M69:P69)=0,0,SUM(M69:P69))</f>
        <v>408.29999999999995</v>
      </c>
      <c r="M69" s="92">
        <v>103.7</v>
      </c>
      <c r="N69" s="92">
        <v>100.1</v>
      </c>
      <c r="O69" s="92">
        <v>104.1</v>
      </c>
      <c r="P69" s="92">
        <v>100.4</v>
      </c>
      <c r="Q69" s="325" t="s">
        <v>63</v>
      </c>
      <c r="R69" s="324">
        <v>8</v>
      </c>
    </row>
    <row r="70" spans="1:108" ht="16.5" customHeight="1" x14ac:dyDescent="0.2">
      <c r="B70" s="305"/>
      <c r="C70" s="307"/>
      <c r="D70" s="97">
        <f>IF(D69=0,"",IF(D69&gt;P69,2,IF(D69=P69,1,0)))</f>
        <v>0</v>
      </c>
      <c r="E70" s="97">
        <f>IF(E69=0,"",IF(E69&gt;O69,2,IF(E69=O69,1,0)))</f>
        <v>0</v>
      </c>
      <c r="F70" s="97">
        <f>IF(F69=0,"",IF(F69&gt;N69,2,IF(F69=N69,1,0)))</f>
        <v>2</v>
      </c>
      <c r="G70" s="97">
        <f>IF(G69=0,"",IF(G69&gt;M69,2,IF(G69=M69,1,0)))</f>
        <v>0</v>
      </c>
      <c r="H70" s="98"/>
      <c r="I70" s="99"/>
      <c r="J70" s="100"/>
      <c r="K70" s="101"/>
      <c r="L70" s="98"/>
      <c r="M70" s="97">
        <f>IF(M69=0,"",IF(M69&gt;G69,2,IF(M69=G69,1,0)))</f>
        <v>2</v>
      </c>
      <c r="N70" s="97">
        <f>IF(N69=0,"",IF(N69&gt;F69,2,IF(N69=F69,1,0)))</f>
        <v>0</v>
      </c>
      <c r="O70" s="97">
        <f>IF(O69=0,"",IF(O69&gt;E69,2,IF(E69=O69,1,0)))</f>
        <v>2</v>
      </c>
      <c r="P70" s="97">
        <f>IF(P69=0,"",IF(P69&gt;D69,2,IF(P69=D69,1,0)))</f>
        <v>2</v>
      </c>
      <c r="Q70" s="326"/>
      <c r="R70" s="305"/>
    </row>
    <row r="71" spans="1:108" ht="30" customHeight="1" x14ac:dyDescent="0.2">
      <c r="B71" s="304">
        <v>9</v>
      </c>
      <c r="C71" s="306" t="s">
        <v>62</v>
      </c>
      <c r="D71" s="102">
        <v>98.4</v>
      </c>
      <c r="E71" s="102">
        <v>100.2</v>
      </c>
      <c r="F71" s="102">
        <v>93.7</v>
      </c>
      <c r="G71" s="102">
        <v>93.4</v>
      </c>
      <c r="H71" s="103">
        <f>IF(SUM(D71:G71)=0,0,SUM(D71:G71))</f>
        <v>385.70000000000005</v>
      </c>
      <c r="I71" s="104">
        <f>IF(SUM(D72:H72)=0,0,SUM(D72:H72))</f>
        <v>0</v>
      </c>
      <c r="J71" s="105" t="s">
        <v>15</v>
      </c>
      <c r="K71" s="106">
        <f>IF(SUM(M72:P72)=0,0,SUM(M72:P72))</f>
        <v>8</v>
      </c>
      <c r="L71" s="103">
        <f>IF(SUM(M71:P71)=0,0,SUM(M71:P71))</f>
        <v>402.6</v>
      </c>
      <c r="M71" s="102">
        <v>99.2</v>
      </c>
      <c r="N71" s="102">
        <v>99.8</v>
      </c>
      <c r="O71" s="102">
        <v>100.8</v>
      </c>
      <c r="P71" s="102">
        <v>102.8</v>
      </c>
      <c r="Q71" s="308" t="s">
        <v>58</v>
      </c>
      <c r="R71" s="304">
        <v>10</v>
      </c>
    </row>
    <row r="72" spans="1:108" ht="16.5" customHeight="1" x14ac:dyDescent="0.2">
      <c r="B72" s="305"/>
      <c r="C72" s="307"/>
      <c r="D72" s="107">
        <f>IF(D71=0,"",IF(D71&gt;P71,2,IF(D71=P71,1,0)))</f>
        <v>0</v>
      </c>
      <c r="E72" s="107">
        <f>IF(E71=0,"",IF(E71&gt;O71,2,IF(E71=O71,1,0)))</f>
        <v>0</v>
      </c>
      <c r="F72" s="107">
        <f>IF(F71=0,"",IF(F71&gt;N71,2,IF(F71=N71,1,0)))</f>
        <v>0</v>
      </c>
      <c r="G72" s="107">
        <f>IF(G71=0,"",IF(G71&gt;M71,2,IF(G71=M71,1,0)))</f>
        <v>0</v>
      </c>
      <c r="H72" s="98"/>
      <c r="I72" s="99"/>
      <c r="J72" s="100"/>
      <c r="K72" s="101"/>
      <c r="L72" s="98"/>
      <c r="M72" s="107">
        <f>IF(M71=0,"",IF(M71&gt;G71,2,IF(M71=G71,1,0)))</f>
        <v>2</v>
      </c>
      <c r="N72" s="107">
        <f>IF(N71=0,"",IF(N71&gt;F71,2,IF(N71=F71,1,0)))</f>
        <v>2</v>
      </c>
      <c r="O72" s="107">
        <f>IF(O71=0,"",IF(O71&gt;E71,2,IF(E71=O71,1,0)))</f>
        <v>2</v>
      </c>
      <c r="P72" s="107">
        <f>IF(P71=0,"",IF(P71&gt;D71,2,IF(P71=D71,1,0)))</f>
        <v>2</v>
      </c>
      <c r="Q72" s="309"/>
      <c r="R72" s="305"/>
    </row>
    <row r="73" spans="1:108" ht="30" customHeight="1" x14ac:dyDescent="0.2">
      <c r="B73" s="304">
        <v>11</v>
      </c>
      <c r="C73" s="306" t="s">
        <v>77</v>
      </c>
      <c r="D73" s="102">
        <v>95.3</v>
      </c>
      <c r="E73" s="102">
        <v>94.2</v>
      </c>
      <c r="F73" s="102">
        <v>91.3</v>
      </c>
      <c r="G73" s="102">
        <v>95.8</v>
      </c>
      <c r="H73" s="103">
        <f>IF(SUM(D73:G73)=0,0,SUM(D73:G73))</f>
        <v>376.6</v>
      </c>
      <c r="I73" s="104">
        <f>IF(SUM(D74:H74)=0,0,SUM(D74:H74))</f>
        <v>0</v>
      </c>
      <c r="J73" s="105" t="s">
        <v>15</v>
      </c>
      <c r="K73" s="106">
        <f>IF(SUM(M74:P74)=0,0,SUM(M74:P74))</f>
        <v>8</v>
      </c>
      <c r="L73" s="103">
        <f>IF(SUM(M73:P73)=0,0,SUM(M73:P73))</f>
        <v>400.80000000000007</v>
      </c>
      <c r="M73" s="102">
        <v>99.4</v>
      </c>
      <c r="N73" s="102">
        <v>99.7</v>
      </c>
      <c r="O73" s="102">
        <v>100.1</v>
      </c>
      <c r="P73" s="102">
        <v>101.6</v>
      </c>
      <c r="Q73" s="308" t="s">
        <v>92</v>
      </c>
      <c r="R73" s="304">
        <v>12</v>
      </c>
    </row>
    <row r="74" spans="1:108" ht="16.5" customHeight="1" x14ac:dyDescent="0.2">
      <c r="B74" s="305"/>
      <c r="C74" s="307"/>
      <c r="D74" s="107">
        <f>IF(D73=0,"",IF(D73&gt;P73,2,IF(D73=P73,1,0)))</f>
        <v>0</v>
      </c>
      <c r="E74" s="107">
        <f>IF(E73=0,"",IF(E73&gt;O73,2,IF(E73=O73,1,0)))</f>
        <v>0</v>
      </c>
      <c r="F74" s="107">
        <f>IF(F73=0,"",IF(F73&gt;N73,2,IF(F73=N73,1,0)))</f>
        <v>0</v>
      </c>
      <c r="G74" s="107">
        <f>IF(G73=0,"",IF(G73&gt;M73,2,IF(G73=M73,1,0)))</f>
        <v>0</v>
      </c>
      <c r="H74" s="98"/>
      <c r="I74" s="99"/>
      <c r="J74" s="100"/>
      <c r="K74" s="101"/>
      <c r="L74" s="98"/>
      <c r="M74" s="107">
        <f>IF(M73=0,"",IF(M73&gt;G73,2,IF(M73=G73,1,0)))</f>
        <v>2</v>
      </c>
      <c r="N74" s="107">
        <f>IF(N73=0,"",IF(N73&gt;F73,2,IF(N73=F73,1,0)))</f>
        <v>2</v>
      </c>
      <c r="O74" s="107">
        <f>IF(O73=0,"",IF(O73&gt;E73,2,IF(E73=O73,1,0)))</f>
        <v>2</v>
      </c>
      <c r="P74" s="107">
        <f>IF(P73=0,"",IF(P73&gt;D73,2,IF(P73=D73,1,0)))</f>
        <v>2</v>
      </c>
      <c r="Q74" s="309"/>
      <c r="R74" s="305"/>
    </row>
    <row r="75" spans="1:108" ht="16.5" customHeight="1" x14ac:dyDescent="0.2">
      <c r="B75" s="110"/>
      <c r="C75" s="310" t="str">
        <f>IF(AND(H75=0,L75=0),"",IF(OR(I75&gt;K75,K75&gt;I75),"kein Stechen erforderlich","Stechen"))</f>
        <v>kein Stechen erforderlich</v>
      </c>
      <c r="D75" s="311"/>
      <c r="E75" s="312"/>
      <c r="F75" s="313" t="s">
        <v>16</v>
      </c>
      <c r="G75" s="314"/>
      <c r="H75" s="111">
        <f>IF(SUM(H69:H74)=0,0,SUM(H69:H74))</f>
        <v>1165.2000000000003</v>
      </c>
      <c r="I75" s="112">
        <f>IF(SUM(I69:I74)=0,0,SUM(I69:I74))</f>
        <v>2</v>
      </c>
      <c r="J75" s="113" t="s">
        <v>15</v>
      </c>
      <c r="K75" s="114">
        <f>IF(SUM(K69:K74)=0,0,SUM(K69:K74))</f>
        <v>22</v>
      </c>
      <c r="L75" s="111">
        <f>IF(SUM(L69:L74)=0,0,SUM(L69:L74))</f>
        <v>1211.7</v>
      </c>
      <c r="M75" s="313" t="s">
        <v>16</v>
      </c>
      <c r="N75" s="314"/>
      <c r="O75" s="317" t="str">
        <f>C75</f>
        <v>kein Stechen erforderlich</v>
      </c>
      <c r="P75" s="318"/>
      <c r="Q75" s="319"/>
      <c r="R75" s="110"/>
      <c r="Y75" s="115"/>
      <c r="Z75" s="116"/>
      <c r="AA75" s="116"/>
      <c r="AB75" s="116"/>
      <c r="AC75" s="116"/>
      <c r="AE75" s="117"/>
      <c r="AF75" s="117"/>
      <c r="AG75" s="117"/>
      <c r="AH75" s="117"/>
      <c r="AI75" s="117"/>
      <c r="AQ75" s="117"/>
      <c r="AR75" s="117"/>
      <c r="AS75" s="117"/>
      <c r="AT75" s="117"/>
      <c r="AU75" s="117"/>
      <c r="AW75" s="117"/>
      <c r="AX75" s="117"/>
      <c r="AY75" s="117"/>
      <c r="AZ75" s="117"/>
      <c r="BA75" s="117"/>
      <c r="BC75" s="117"/>
      <c r="BD75" s="117"/>
      <c r="BE75" s="117"/>
      <c r="BF75" s="117"/>
      <c r="BG75" s="117"/>
      <c r="BI75" s="117"/>
      <c r="BJ75" s="117"/>
      <c r="BK75" s="117"/>
      <c r="BL75" s="117"/>
      <c r="BM75" s="117"/>
      <c r="BO75" s="117"/>
      <c r="BP75" s="117"/>
      <c r="BQ75" s="117"/>
      <c r="BR75" s="117"/>
      <c r="BS75" s="117"/>
      <c r="BU75" s="117"/>
      <c r="BV75" s="117"/>
      <c r="BW75" s="117"/>
      <c r="BX75" s="117"/>
      <c r="BY75" s="117"/>
      <c r="CA75" s="117"/>
      <c r="CB75" s="117"/>
      <c r="CC75" s="117"/>
      <c r="CD75" s="117"/>
      <c r="CE75" s="117"/>
      <c r="CG75" s="117"/>
      <c r="CH75" s="117"/>
      <c r="CI75" s="117"/>
      <c r="CJ75" s="117"/>
      <c r="CK75" s="117"/>
      <c r="CM75" s="117"/>
      <c r="CN75" s="117"/>
      <c r="CO75" s="117"/>
      <c r="CP75" s="117"/>
      <c r="CQ75" s="117"/>
      <c r="CS75" s="117"/>
      <c r="CT75" s="117"/>
      <c r="CU75" s="117"/>
      <c r="CV75" s="117"/>
      <c r="CW75" s="117"/>
      <c r="CY75" s="117"/>
      <c r="CZ75" s="117"/>
      <c r="DA75" s="117"/>
      <c r="DB75" s="117"/>
      <c r="DC75" s="117"/>
    </row>
    <row r="76" spans="1:108" ht="16.5" customHeight="1" thickBot="1" x14ac:dyDescent="0.25">
      <c r="B76" s="278"/>
      <c r="C76" s="278"/>
      <c r="D76" s="278"/>
      <c r="E76" s="278"/>
      <c r="F76" s="278"/>
      <c r="G76" s="278"/>
      <c r="H76" s="278"/>
      <c r="I76" s="278"/>
      <c r="J76" s="278"/>
      <c r="K76" s="278"/>
      <c r="L76" s="278"/>
      <c r="M76" s="278"/>
      <c r="N76" s="278"/>
      <c r="O76" s="278"/>
      <c r="P76" s="278"/>
      <c r="Q76" s="278"/>
      <c r="R76" s="278"/>
      <c r="Y76" s="115"/>
      <c r="Z76" s="116"/>
      <c r="AA76" s="116"/>
      <c r="AB76" s="116"/>
      <c r="AC76" s="116"/>
      <c r="AE76" s="117"/>
      <c r="AF76" s="117"/>
      <c r="AG76" s="117"/>
      <c r="AH76" s="117"/>
      <c r="AI76" s="117"/>
      <c r="AQ76" s="117"/>
      <c r="AR76" s="117"/>
      <c r="AS76" s="117"/>
      <c r="AT76" s="117"/>
      <c r="AU76" s="117"/>
      <c r="AW76" s="117"/>
      <c r="AX76" s="117"/>
      <c r="AY76" s="117"/>
      <c r="AZ76" s="117"/>
      <c r="BA76" s="117"/>
      <c r="BC76" s="117"/>
      <c r="BD76" s="117"/>
      <c r="BE76" s="117"/>
      <c r="BF76" s="117"/>
      <c r="BG76" s="117"/>
      <c r="BI76" s="117"/>
      <c r="BJ76" s="117"/>
      <c r="BK76" s="117"/>
      <c r="BL76" s="117"/>
      <c r="BM76" s="117"/>
      <c r="BO76" s="117"/>
      <c r="BP76" s="117"/>
      <c r="BQ76" s="117"/>
      <c r="BR76" s="117"/>
      <c r="BS76" s="117"/>
      <c r="BU76" s="117"/>
      <c r="BV76" s="117"/>
      <c r="BW76" s="117"/>
      <c r="BX76" s="117"/>
      <c r="BY76" s="117"/>
      <c r="CA76" s="117"/>
      <c r="CB76" s="117"/>
      <c r="CC76" s="117"/>
      <c r="CD76" s="117"/>
      <c r="CE76" s="117"/>
      <c r="CG76" s="117"/>
      <c r="CH76" s="117"/>
      <c r="CI76" s="117"/>
      <c r="CJ76" s="117"/>
      <c r="CK76" s="117"/>
      <c r="CM76" s="117"/>
      <c r="CN76" s="117"/>
      <c r="CO76" s="117"/>
      <c r="CP76" s="117"/>
      <c r="CQ76" s="117"/>
      <c r="CS76" s="117"/>
      <c r="CT76" s="117"/>
      <c r="CU76" s="117"/>
      <c r="CV76" s="117"/>
      <c r="CW76" s="117"/>
      <c r="CY76" s="117"/>
      <c r="CZ76" s="117"/>
      <c r="DA76" s="117"/>
      <c r="DB76" s="117"/>
      <c r="DC76" s="117"/>
    </row>
    <row r="77" spans="1:108" ht="16.5" customHeight="1" thickBot="1" x14ac:dyDescent="0.25">
      <c r="C77" s="298"/>
      <c r="D77" s="299"/>
      <c r="E77" s="299"/>
      <c r="F77" s="300" t="s">
        <v>17</v>
      </c>
      <c r="G77" s="301"/>
      <c r="H77" s="300" t="s">
        <v>18</v>
      </c>
      <c r="I77" s="302"/>
      <c r="J77" s="301"/>
      <c r="K77" s="300" t="s">
        <v>19</v>
      </c>
      <c r="L77" s="301"/>
      <c r="M77" s="300" t="s">
        <v>20</v>
      </c>
      <c r="N77" s="301"/>
      <c r="O77" s="299" t="str">
        <f>IF(O75="Stechen",M66,"")</f>
        <v/>
      </c>
      <c r="P77" s="299"/>
      <c r="Q77" s="303"/>
      <c r="Y77" s="115"/>
      <c r="Z77" s="116"/>
      <c r="AA77" s="116"/>
      <c r="AB77" s="116"/>
      <c r="AC77" s="116"/>
      <c r="AE77" s="117"/>
      <c r="AF77" s="117"/>
      <c r="AG77" s="117"/>
      <c r="AH77" s="117"/>
      <c r="AI77" s="117"/>
      <c r="AQ77" s="117"/>
      <c r="AR77" s="117"/>
      <c r="AS77" s="117"/>
      <c r="AT77" s="117"/>
      <c r="AU77" s="117"/>
      <c r="AW77" s="117"/>
      <c r="AX77" s="117"/>
      <c r="AY77" s="117"/>
      <c r="AZ77" s="117"/>
      <c r="BA77" s="117"/>
      <c r="BC77" s="117"/>
      <c r="BD77" s="117"/>
      <c r="BE77" s="117"/>
      <c r="BF77" s="117"/>
      <c r="BG77" s="117"/>
      <c r="BI77" s="117"/>
      <c r="BJ77" s="117"/>
      <c r="BK77" s="117"/>
      <c r="BL77" s="117"/>
      <c r="BM77" s="117"/>
      <c r="BO77" s="117"/>
      <c r="BP77" s="117"/>
      <c r="BQ77" s="117"/>
      <c r="BR77" s="117"/>
      <c r="BS77" s="117"/>
      <c r="BU77" s="117"/>
      <c r="BV77" s="117"/>
      <c r="BW77" s="117"/>
      <c r="BX77" s="117"/>
      <c r="BY77" s="117"/>
      <c r="CA77" s="117"/>
      <c r="CB77" s="117"/>
      <c r="CC77" s="117"/>
      <c r="CD77" s="117"/>
      <c r="CE77" s="117"/>
      <c r="CG77" s="117"/>
      <c r="CH77" s="117"/>
      <c r="CI77" s="117"/>
      <c r="CJ77" s="117"/>
      <c r="CK77" s="117"/>
      <c r="CM77" s="117"/>
      <c r="CN77" s="117"/>
      <c r="CO77" s="117"/>
      <c r="CP77" s="117"/>
      <c r="CQ77" s="117"/>
      <c r="CS77" s="117"/>
      <c r="CT77" s="117"/>
      <c r="CU77" s="117"/>
      <c r="CV77" s="117"/>
      <c r="CW77" s="117"/>
      <c r="CY77" s="117"/>
      <c r="CZ77" s="117"/>
      <c r="DA77" s="117"/>
      <c r="DB77" s="117"/>
      <c r="DC77" s="117"/>
    </row>
    <row r="78" spans="1:108" ht="16.5" customHeight="1" x14ac:dyDescent="0.2">
      <c r="B78" s="293" t="s">
        <v>14</v>
      </c>
      <c r="C78" s="293"/>
      <c r="D78" s="294" t="s">
        <v>21</v>
      </c>
      <c r="E78" s="294"/>
      <c r="F78" s="118">
        <v>1</v>
      </c>
      <c r="G78" s="119">
        <v>2</v>
      </c>
      <c r="H78" s="118">
        <v>3</v>
      </c>
      <c r="I78" s="295">
        <v>4</v>
      </c>
      <c r="J78" s="296"/>
      <c r="K78" s="118">
        <v>5</v>
      </c>
      <c r="L78" s="119">
        <v>6</v>
      </c>
      <c r="M78" s="118">
        <v>7</v>
      </c>
      <c r="N78" s="119">
        <v>8</v>
      </c>
      <c r="O78" s="294" t="s">
        <v>21</v>
      </c>
      <c r="P78" s="294"/>
      <c r="Q78" s="297" t="s">
        <v>14</v>
      </c>
      <c r="R78" s="297"/>
      <c r="Y78" s="115"/>
      <c r="Z78" s="116"/>
      <c r="AA78" s="116"/>
      <c r="AB78" s="116"/>
      <c r="AC78" s="116"/>
      <c r="AE78" s="117"/>
      <c r="AF78" s="117"/>
      <c r="AG78" s="117"/>
      <c r="AH78" s="117"/>
      <c r="AI78" s="117"/>
      <c r="AQ78" s="117"/>
      <c r="AR78" s="117"/>
      <c r="AS78" s="117"/>
      <c r="AT78" s="117"/>
      <c r="AU78" s="117"/>
      <c r="AW78" s="117"/>
      <c r="AX78" s="117"/>
      <c r="AY78" s="117"/>
      <c r="AZ78" s="117"/>
      <c r="BA78" s="117"/>
      <c r="BC78" s="117"/>
      <c r="BD78" s="117"/>
      <c r="BE78" s="117"/>
      <c r="BF78" s="117"/>
      <c r="BG78" s="117"/>
      <c r="BI78" s="117"/>
      <c r="BJ78" s="117"/>
      <c r="BK78" s="117"/>
      <c r="BL78" s="117"/>
      <c r="BM78" s="117"/>
      <c r="BO78" s="117"/>
      <c r="BP78" s="117"/>
      <c r="BQ78" s="117"/>
      <c r="BR78" s="117"/>
      <c r="BS78" s="117"/>
      <c r="BU78" s="117"/>
      <c r="BV78" s="117"/>
      <c r="BW78" s="117"/>
      <c r="BX78" s="117"/>
      <c r="BY78" s="117"/>
      <c r="CA78" s="117"/>
      <c r="CB78" s="117"/>
      <c r="CC78" s="117"/>
      <c r="CD78" s="117"/>
      <c r="CE78" s="117"/>
      <c r="CG78" s="117"/>
      <c r="CH78" s="117"/>
      <c r="CI78" s="117"/>
      <c r="CJ78" s="117"/>
      <c r="CK78" s="117"/>
      <c r="CM78" s="117"/>
      <c r="CN78" s="117"/>
      <c r="CO78" s="117"/>
      <c r="CP78" s="117"/>
      <c r="CQ78" s="117"/>
      <c r="CS78" s="117"/>
      <c r="CT78" s="117"/>
      <c r="CU78" s="117"/>
      <c r="CV78" s="117"/>
      <c r="CW78" s="117"/>
      <c r="CY78" s="117"/>
      <c r="CZ78" s="117"/>
      <c r="DA78" s="117"/>
      <c r="DB78" s="117"/>
      <c r="DC78" s="117"/>
    </row>
    <row r="79" spans="1:108" ht="16.5" customHeight="1" x14ac:dyDescent="0.2">
      <c r="A79" s="78">
        <f>IF(B79&gt;R79,1,0)</f>
        <v>0</v>
      </c>
      <c r="B79" s="274">
        <f>IF(SUM(F80,H80,K80,M80)=0,0,SUM(F80,H80,K80,M80))</f>
        <v>0</v>
      </c>
      <c r="C79" s="276" t="s">
        <v>22</v>
      </c>
      <c r="D79" s="278" t="s">
        <v>23</v>
      </c>
      <c r="E79" s="278"/>
      <c r="F79" s="138"/>
      <c r="G79" s="139"/>
      <c r="H79" s="138"/>
      <c r="I79" s="337"/>
      <c r="J79" s="338"/>
      <c r="K79" s="138"/>
      <c r="L79" s="139"/>
      <c r="M79" s="138"/>
      <c r="N79" s="139"/>
      <c r="O79" s="281" t="s">
        <v>23</v>
      </c>
      <c r="P79" s="278"/>
      <c r="Q79" s="282" t="s">
        <v>22</v>
      </c>
      <c r="R79" s="274">
        <f>IF(SUM(N80,L80,I80,G80)=0,0,SUM(N80,L80,I80,G80))</f>
        <v>0</v>
      </c>
      <c r="S79" s="78">
        <f>IF(R79&gt;B79,1,0)</f>
        <v>0</v>
      </c>
      <c r="Y79" s="115"/>
      <c r="Z79" s="116"/>
      <c r="AA79" s="116"/>
      <c r="AB79" s="116"/>
      <c r="AC79" s="116"/>
      <c r="AD79" s="116"/>
      <c r="AE79" s="117"/>
      <c r="AF79" s="117"/>
      <c r="AG79" s="117"/>
      <c r="AH79" s="117"/>
      <c r="AI79" s="117"/>
      <c r="AJ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</row>
    <row r="80" spans="1:108" ht="16.5" customHeight="1" x14ac:dyDescent="0.2">
      <c r="B80" s="275"/>
      <c r="C80" s="277"/>
      <c r="D80" s="278" t="s">
        <v>14</v>
      </c>
      <c r="E80" s="284"/>
      <c r="F80" s="122" t="str">
        <f>IF(F79="","",IF(F79&gt;G79,2,IF(F79=G79,1,0)))</f>
        <v/>
      </c>
      <c r="G80" s="123" t="str">
        <f>IF(G79="","",IF(G79&gt;F79,2,IF(G79=F79,1,0)))</f>
        <v/>
      </c>
      <c r="H80" s="122" t="str">
        <f>IF(H79="","",IF(H79&gt;I79,2,IF(H79=I79,1,0)))</f>
        <v/>
      </c>
      <c r="I80" s="285" t="str">
        <f>IF(I79="","",IF(I79&gt;H79,2,IF(I79=H79,1,0)))</f>
        <v/>
      </c>
      <c r="J80" s="286" t="str">
        <f>IF(J79="","",IF(J79&gt;I79,2,IF(J79=I79,1,"")))</f>
        <v/>
      </c>
      <c r="K80" s="122" t="str">
        <f>IF(K79="","",IF(K79&gt;L79,2,IF(K79=L79,1,0)))</f>
        <v/>
      </c>
      <c r="L80" s="123" t="str">
        <f>IF(L79="","",IF(L79&gt;K79,2,IF(L79=K79,1,0)))</f>
        <v/>
      </c>
      <c r="M80" s="122" t="str">
        <f>IF(M79="","",IF(M79&gt;N79,2,IF(M79=N79,1,0)))</f>
        <v/>
      </c>
      <c r="N80" s="123" t="str">
        <f>IF(N79="","",IF(N79&gt;M79,2,IF(N79=M79,1,0)))</f>
        <v/>
      </c>
      <c r="O80" s="281" t="s">
        <v>14</v>
      </c>
      <c r="P80" s="278"/>
      <c r="Q80" s="283"/>
      <c r="R80" s="275"/>
      <c r="Y80" s="115"/>
      <c r="Z80" s="116"/>
      <c r="AA80" s="116"/>
      <c r="AB80" s="116"/>
      <c r="AC80" s="116"/>
      <c r="AD80" s="116"/>
      <c r="AE80" s="117"/>
      <c r="AF80" s="117"/>
      <c r="AG80" s="117"/>
      <c r="AH80" s="117"/>
      <c r="AI80" s="117"/>
      <c r="AJ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7"/>
      <c r="CE80" s="117"/>
      <c r="CF80" s="117"/>
      <c r="CG80" s="117"/>
      <c r="CH80" s="117"/>
      <c r="CI80" s="117"/>
      <c r="CJ80" s="117"/>
      <c r="CK80" s="117"/>
      <c r="CL80" s="117"/>
      <c r="CM80" s="117"/>
      <c r="CN80" s="117"/>
      <c r="CO80" s="117"/>
      <c r="CP80" s="117"/>
      <c r="CQ80" s="117"/>
      <c r="CR80" s="117"/>
      <c r="CS80" s="117"/>
      <c r="CT80" s="117"/>
      <c r="CU80" s="117"/>
      <c r="CV80" s="117"/>
      <c r="CW80" s="117"/>
      <c r="CX80" s="117"/>
      <c r="CY80" s="117"/>
      <c r="CZ80" s="117"/>
      <c r="DA80" s="117"/>
      <c r="DB80" s="117"/>
      <c r="DC80" s="117"/>
      <c r="DD80" s="117"/>
    </row>
    <row r="81" spans="1:108" ht="16.5" customHeight="1" x14ac:dyDescent="0.2">
      <c r="A81" s="78">
        <f>IF(B81&gt;R81,1,0)</f>
        <v>0</v>
      </c>
      <c r="B81" s="274">
        <f>IF(SUM(F82,H82,K82,M82)=0,0,SUM(F82,H82,K82,M82))</f>
        <v>0</v>
      </c>
      <c r="C81" s="276" t="s">
        <v>24</v>
      </c>
      <c r="D81" s="278" t="s">
        <v>23</v>
      </c>
      <c r="E81" s="278"/>
      <c r="F81" s="120"/>
      <c r="G81" s="121"/>
      <c r="H81" s="120"/>
      <c r="I81" s="287"/>
      <c r="J81" s="288"/>
      <c r="K81" s="120"/>
      <c r="L81" s="121"/>
      <c r="M81" s="120"/>
      <c r="N81" s="121"/>
      <c r="O81" s="281" t="s">
        <v>23</v>
      </c>
      <c r="P81" s="278"/>
      <c r="Q81" s="282" t="s">
        <v>24</v>
      </c>
      <c r="R81" s="274">
        <f>IF(SUM(N82,L82,I82,G82)=0,0,SUM(N82,L82,I82,G82))</f>
        <v>0</v>
      </c>
      <c r="S81" s="78">
        <f>IF(R81&gt;B81,1,0)</f>
        <v>0</v>
      </c>
      <c r="Y81" s="115"/>
      <c r="Z81" s="116"/>
      <c r="AA81" s="116"/>
      <c r="AB81" s="116"/>
      <c r="AC81" s="116"/>
      <c r="AD81" s="116"/>
      <c r="AE81" s="117"/>
      <c r="AF81" s="117"/>
      <c r="AG81" s="117"/>
      <c r="AH81" s="117"/>
      <c r="AI81" s="117"/>
      <c r="AJ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  <c r="CA81" s="117"/>
      <c r="CB81" s="117"/>
      <c r="CC81" s="117"/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7"/>
      <c r="CV81" s="117"/>
      <c r="CW81" s="117"/>
      <c r="CX81" s="117"/>
      <c r="CY81" s="117"/>
      <c r="CZ81" s="117"/>
      <c r="DA81" s="117"/>
      <c r="DB81" s="117"/>
      <c r="DC81" s="117"/>
      <c r="DD81" s="117"/>
    </row>
    <row r="82" spans="1:108" ht="16.5" customHeight="1" x14ac:dyDescent="0.2">
      <c r="B82" s="275"/>
      <c r="C82" s="277"/>
      <c r="D82" s="278" t="s">
        <v>14</v>
      </c>
      <c r="E82" s="284"/>
      <c r="F82" s="124" t="str">
        <f>IF(F81="","",IF(F81&gt;G81,2,IF(F81=G81,1,0)))</f>
        <v/>
      </c>
      <c r="G82" s="125" t="str">
        <f>IF(G81="","",IF(G81&gt;F81,2,IF(G81=F81,1,0)))</f>
        <v/>
      </c>
      <c r="H82" s="124" t="str">
        <f>IF(H81="","",IF(H81&gt;I81,2,IF(H81=I81,1,0)))</f>
        <v/>
      </c>
      <c r="I82" s="291" t="str">
        <f>IF(I81="","",IF(I81&gt;H81,2,IF(I81=H81,1,0)))</f>
        <v/>
      </c>
      <c r="J82" s="292" t="str">
        <f>IF(J81="","",IF(J81&gt;I81,2,IF(J81=I81,1,"")))</f>
        <v/>
      </c>
      <c r="K82" s="124" t="str">
        <f>IF(K81="","",IF(K81&gt;L81,2,IF(K81=L81,1,0)))</f>
        <v/>
      </c>
      <c r="L82" s="125" t="str">
        <f>IF(L81="","",IF(L81&gt;K81,2,IF(L81=K81,1,0)))</f>
        <v/>
      </c>
      <c r="M82" s="124" t="str">
        <f>IF(M81="","",IF(M81&gt;N81,2,IF(M81=N81,1,0)))</f>
        <v/>
      </c>
      <c r="N82" s="125" t="str">
        <f>IF(N81="","",IF(N81&gt;M81,2,IF(N81=M81,1,0)))</f>
        <v/>
      </c>
      <c r="O82" s="281" t="s">
        <v>14</v>
      </c>
      <c r="P82" s="278"/>
      <c r="Q82" s="283"/>
      <c r="R82" s="275"/>
      <c r="Y82" s="115"/>
      <c r="Z82" s="116"/>
      <c r="AA82" s="116"/>
      <c r="AB82" s="116"/>
      <c r="AC82" s="116"/>
      <c r="AD82" s="116"/>
      <c r="AE82" s="117"/>
      <c r="AF82" s="117"/>
      <c r="AG82" s="117"/>
      <c r="AH82" s="117"/>
      <c r="AI82" s="117"/>
      <c r="AJ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7"/>
      <c r="CV82" s="117"/>
      <c r="CW82" s="117"/>
      <c r="CX82" s="117"/>
      <c r="CY82" s="117"/>
      <c r="CZ82" s="117"/>
      <c r="DA82" s="117"/>
      <c r="DB82" s="117"/>
      <c r="DC82" s="117"/>
      <c r="DD82" s="117"/>
    </row>
    <row r="83" spans="1:108" ht="16.5" customHeight="1" x14ac:dyDescent="0.2">
      <c r="A83" s="78">
        <f>IF(B83&gt;R83,1,0)</f>
        <v>0</v>
      </c>
      <c r="B83" s="274">
        <f>IF(SUM(F84,H84,K84,M84)=0,0,SUM(F84,H84,K84,M84))</f>
        <v>0</v>
      </c>
      <c r="C83" s="276" t="s">
        <v>25</v>
      </c>
      <c r="D83" s="278" t="s">
        <v>23</v>
      </c>
      <c r="E83" s="278"/>
      <c r="F83" s="126"/>
      <c r="G83" s="127"/>
      <c r="H83" s="126"/>
      <c r="I83" s="279"/>
      <c r="J83" s="280"/>
      <c r="K83" s="126"/>
      <c r="L83" s="127"/>
      <c r="M83" s="126"/>
      <c r="N83" s="127"/>
      <c r="O83" s="281" t="s">
        <v>23</v>
      </c>
      <c r="P83" s="278"/>
      <c r="Q83" s="282" t="s">
        <v>25</v>
      </c>
      <c r="R83" s="274">
        <f>IF(SUM(N84,L84,I84,G84)=0,0,SUM(N84,L84,I84,G84))</f>
        <v>0</v>
      </c>
      <c r="S83" s="78">
        <f>IF(R83&gt;B83,1,0)</f>
        <v>0</v>
      </c>
      <c r="Y83" s="115"/>
      <c r="Z83" s="116"/>
      <c r="AA83" s="116"/>
      <c r="AB83" s="116"/>
      <c r="AC83" s="116"/>
      <c r="AD83" s="116"/>
      <c r="AE83" s="117"/>
      <c r="AF83" s="117"/>
      <c r="AG83" s="117"/>
      <c r="AH83" s="117"/>
      <c r="AI83" s="117"/>
      <c r="AJ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  <c r="CA83" s="117"/>
      <c r="CB83" s="117"/>
      <c r="CC83" s="117"/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7"/>
      <c r="CV83" s="117"/>
      <c r="CW83" s="117"/>
      <c r="CX83" s="117"/>
      <c r="CY83" s="117"/>
      <c r="CZ83" s="117"/>
      <c r="DA83" s="117"/>
      <c r="DB83" s="117"/>
      <c r="DC83" s="117"/>
      <c r="DD83" s="117"/>
    </row>
    <row r="84" spans="1:108" ht="16.5" customHeight="1" thickBot="1" x14ac:dyDescent="0.25">
      <c r="B84" s="275"/>
      <c r="C84" s="277"/>
      <c r="D84" s="278" t="s">
        <v>14</v>
      </c>
      <c r="E84" s="278"/>
      <c r="F84" s="128" t="str">
        <f>IF(F83="","",IF(F83&gt;G83,2,IF(F83=G83,1,0)))</f>
        <v/>
      </c>
      <c r="G84" s="129" t="str">
        <f>IF(G83="","",IF(G83&gt;F83,2,IF(G83=F83,1,0)))</f>
        <v/>
      </c>
      <c r="H84" s="128" t="str">
        <f>IF(H83="","",IF(H83&gt;I83,2,IF(H83=I83,1,0)))</f>
        <v/>
      </c>
      <c r="I84" s="289" t="str">
        <f>IF(I83="","",IF(I83&gt;H83,2,IF(I83=H83,1,0)))</f>
        <v/>
      </c>
      <c r="J84" s="290" t="str">
        <f>IF(J83="","",IF(J83&gt;I83,2,IF(J83=I83,1,"")))</f>
        <v/>
      </c>
      <c r="K84" s="128" t="str">
        <f>IF(K83="","",IF(K83&gt;L83,2,IF(K83=L83,1,0)))</f>
        <v/>
      </c>
      <c r="L84" s="129" t="str">
        <f>IF(L83="","",IF(L83&gt;K83,2,IF(L83=K83,1,0)))</f>
        <v/>
      </c>
      <c r="M84" s="128" t="str">
        <f>IF(M83="","",IF(M83&gt;N83,2,IF(M83=N83,1,0)))</f>
        <v/>
      </c>
      <c r="N84" s="129" t="str">
        <f>IF(N83="","",IF(N83&gt;M83,2,IF(N83=M83,1,0)))</f>
        <v/>
      </c>
      <c r="O84" s="278" t="s">
        <v>14</v>
      </c>
      <c r="P84" s="278"/>
      <c r="Q84" s="283"/>
      <c r="R84" s="275"/>
      <c r="Y84" s="115"/>
      <c r="Z84" s="116"/>
      <c r="AA84" s="116"/>
      <c r="AB84" s="116"/>
      <c r="AC84" s="116"/>
      <c r="AD84" s="116"/>
      <c r="AE84" s="117"/>
      <c r="AF84" s="117"/>
      <c r="AG84" s="117"/>
      <c r="AH84" s="117"/>
      <c r="AI84" s="117"/>
      <c r="AJ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17"/>
      <c r="BW84" s="117"/>
      <c r="BX84" s="117"/>
      <c r="BY84" s="117"/>
      <c r="BZ84" s="117"/>
      <c r="CA84" s="117"/>
      <c r="CB84" s="117"/>
      <c r="CC84" s="117"/>
      <c r="CD84" s="117"/>
      <c r="CE84" s="117"/>
      <c r="CF84" s="117"/>
      <c r="CG84" s="117"/>
      <c r="CH84" s="117"/>
      <c r="CI84" s="117"/>
      <c r="CJ84" s="117"/>
      <c r="CK84" s="117"/>
      <c r="CL84" s="117"/>
      <c r="CM84" s="117"/>
      <c r="CN84" s="117"/>
      <c r="CO84" s="117"/>
      <c r="CP84" s="117"/>
      <c r="CQ84" s="117"/>
      <c r="CR84" s="117"/>
      <c r="CS84" s="117"/>
      <c r="CT84" s="117"/>
      <c r="CU84" s="117"/>
      <c r="CV84" s="117"/>
      <c r="CW84" s="117"/>
      <c r="CX84" s="117"/>
      <c r="CY84" s="117"/>
      <c r="CZ84" s="117"/>
      <c r="DA84" s="117"/>
      <c r="DB84" s="117"/>
      <c r="DC84" s="117"/>
      <c r="DD84" s="117"/>
    </row>
    <row r="85" spans="1:108" ht="23.25" customHeight="1" x14ac:dyDescent="0.2">
      <c r="A85" s="78">
        <f>SUM(A79:A84)</f>
        <v>0</v>
      </c>
      <c r="B85" s="130"/>
      <c r="D85" s="131"/>
      <c r="E85" s="132">
        <f>IF(I75=K75,1,0)</f>
        <v>0</v>
      </c>
      <c r="F85" s="133">
        <f>IF(B79&gt;R79,1,0)</f>
        <v>0</v>
      </c>
      <c r="G85" s="133">
        <f>IF(B81&gt;R81,1,0)</f>
        <v>0</v>
      </c>
      <c r="H85" s="133">
        <f>IF(B83&gt;R83,1,0)</f>
        <v>0</v>
      </c>
      <c r="I85" s="133">
        <f>SUM(E85:H85)</f>
        <v>0</v>
      </c>
      <c r="J85" s="134"/>
      <c r="K85" s="133">
        <f>SUM(L85:O85)</f>
        <v>0</v>
      </c>
      <c r="L85" s="133">
        <f>IF(R83&gt;B83,1,0)</f>
        <v>0</v>
      </c>
      <c r="M85" s="133">
        <f>IF(R81&gt;B81,1,0)</f>
        <v>0</v>
      </c>
      <c r="N85" s="133">
        <f>IF(R79&gt;B79,1,0)</f>
        <v>0</v>
      </c>
      <c r="O85" s="135">
        <f>IF(K75=I75,1,0)</f>
        <v>0</v>
      </c>
      <c r="P85" s="136"/>
      <c r="R85" s="130"/>
      <c r="S85" s="78">
        <f>SUM(S79:S84)</f>
        <v>0</v>
      </c>
      <c r="Y85" s="115"/>
      <c r="Z85" s="116"/>
      <c r="AA85" s="116"/>
      <c r="AB85" s="116"/>
      <c r="AC85" s="116"/>
      <c r="AD85" s="116"/>
      <c r="AE85" s="117"/>
      <c r="AF85" s="117"/>
      <c r="AG85" s="117"/>
      <c r="AH85" s="117"/>
      <c r="AI85" s="117"/>
      <c r="AJ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  <c r="CA85" s="117"/>
      <c r="CB85" s="117"/>
      <c r="CC85" s="117"/>
      <c r="CD85" s="117"/>
      <c r="CE85" s="117"/>
      <c r="CF85" s="117"/>
      <c r="CG85" s="117"/>
      <c r="CH85" s="117"/>
      <c r="CI85" s="117"/>
      <c r="CJ85" s="117"/>
      <c r="CK85" s="117"/>
      <c r="CL85" s="117"/>
      <c r="CM85" s="117"/>
      <c r="CN85" s="117"/>
      <c r="CO85" s="117"/>
      <c r="CP85" s="117"/>
      <c r="CQ85" s="117"/>
      <c r="CR85" s="117"/>
      <c r="CS85" s="117"/>
      <c r="CT85" s="117"/>
      <c r="CU85" s="117"/>
      <c r="CV85" s="117"/>
      <c r="CW85" s="117"/>
      <c r="CX85" s="117"/>
      <c r="CY85" s="117"/>
      <c r="CZ85" s="117"/>
      <c r="DA85" s="117"/>
      <c r="DB85" s="117"/>
      <c r="DC85" s="117"/>
      <c r="DD85" s="117"/>
    </row>
    <row r="86" spans="1:108" ht="16.5" customHeight="1" x14ac:dyDescent="0.2">
      <c r="C86" s="79" t="s">
        <v>0</v>
      </c>
      <c r="D86" s="320" t="s">
        <v>1</v>
      </c>
      <c r="E86" s="320"/>
      <c r="F86" s="320"/>
      <c r="G86" s="80">
        <v>3</v>
      </c>
      <c r="H86" s="321" t="s">
        <v>2</v>
      </c>
      <c r="I86" s="321"/>
      <c r="J86" s="322">
        <v>43813</v>
      </c>
      <c r="K86" s="322"/>
      <c r="L86" s="322"/>
      <c r="M86" s="322"/>
      <c r="N86" s="79" t="s">
        <v>3</v>
      </c>
      <c r="O86" s="323" t="s">
        <v>79</v>
      </c>
      <c r="P86" s="323"/>
      <c r="Q86" s="323"/>
    </row>
    <row r="87" spans="1:108" ht="19.5" customHeight="1" x14ac:dyDescent="0.2"/>
    <row r="88" spans="1:108" ht="19.5" customHeight="1" x14ac:dyDescent="0.25">
      <c r="D88" s="327" t="str">
        <f>$D$4</f>
        <v>LUFTGEWEHR</v>
      </c>
      <c r="E88" s="328"/>
      <c r="F88" s="328"/>
      <c r="G88" s="328"/>
      <c r="H88" s="328"/>
      <c r="I88" s="328"/>
      <c r="J88" s="328"/>
      <c r="K88" s="328"/>
      <c r="L88" s="328"/>
      <c r="M88" s="328"/>
      <c r="N88" s="328"/>
      <c r="O88" s="328"/>
      <c r="P88" s="328"/>
    </row>
    <row r="89" spans="1:108" ht="19.5" customHeight="1" x14ac:dyDescent="0.25">
      <c r="D89" s="329" t="str">
        <f>$D$5</f>
        <v>SAISON 2019 / 20</v>
      </c>
      <c r="E89" s="329"/>
      <c r="F89" s="329"/>
      <c r="G89" s="329"/>
      <c r="H89" s="329"/>
      <c r="I89" s="329"/>
      <c r="J89" s="329"/>
      <c r="K89" s="329"/>
      <c r="L89" s="329"/>
      <c r="M89" s="329"/>
      <c r="N89" s="329"/>
      <c r="O89" s="329"/>
      <c r="P89" s="329"/>
    </row>
    <row r="90" spans="1:108" ht="19.5" customHeight="1" x14ac:dyDescent="0.25">
      <c r="D90" s="327" t="str">
        <f>$D$6</f>
        <v>Landesliga</v>
      </c>
      <c r="E90" s="328"/>
      <c r="F90" s="328"/>
      <c r="G90" s="328"/>
      <c r="H90" s="328"/>
      <c r="I90" s="328"/>
      <c r="J90" s="328"/>
      <c r="K90" s="328"/>
      <c r="L90" s="328"/>
      <c r="M90" s="328"/>
      <c r="N90" s="328"/>
      <c r="O90" s="328"/>
      <c r="P90" s="328"/>
    </row>
    <row r="91" spans="1:108" ht="19.5" customHeight="1" x14ac:dyDescent="0.2"/>
    <row r="92" spans="1:108" ht="16.5" customHeight="1" x14ac:dyDescent="0.2">
      <c r="D92" s="330" t="s">
        <v>1</v>
      </c>
      <c r="E92" s="331"/>
      <c r="F92" s="331"/>
      <c r="G92" s="331"/>
      <c r="H92" s="331"/>
      <c r="I92" s="81">
        <v>3</v>
      </c>
      <c r="J92" s="82"/>
      <c r="K92" s="332" t="s">
        <v>6</v>
      </c>
      <c r="L92" s="332"/>
      <c r="M92" s="332"/>
      <c r="N92" s="81">
        <f>N64+1</f>
        <v>4</v>
      </c>
      <c r="O92" s="83"/>
      <c r="P92" s="84"/>
    </row>
    <row r="93" spans="1:108" ht="8.25" customHeight="1" x14ac:dyDescent="0.2"/>
    <row r="94" spans="1:108" ht="16.5" customHeight="1" x14ac:dyDescent="0.2">
      <c r="B94" s="333" t="s">
        <v>80</v>
      </c>
      <c r="C94" s="334"/>
      <c r="D94" s="334"/>
      <c r="E94" s="334"/>
      <c r="F94" s="334"/>
      <c r="G94" s="335"/>
      <c r="H94" s="85">
        <f>IF(I103=0,0,IF(I103&gt;K103,3,IF(AND(I103=K103,I113=K113),1,I113)))</f>
        <v>3</v>
      </c>
      <c r="I94" s="336" t="s">
        <v>7</v>
      </c>
      <c r="J94" s="336"/>
      <c r="K94" s="336"/>
      <c r="L94" s="85">
        <f>IF(K103=0,0,IF(K103&gt;I103,3,IF(AND(K103=I103,K113=I113),1,K113)))</f>
        <v>0</v>
      </c>
      <c r="M94" s="333" t="s">
        <v>67</v>
      </c>
      <c r="N94" s="334"/>
      <c r="O94" s="334"/>
      <c r="P94" s="334"/>
      <c r="Q94" s="334"/>
      <c r="R94" s="335"/>
    </row>
    <row r="95" spans="1:108" ht="16.5" customHeight="1" thickBot="1" x14ac:dyDescent="0.25">
      <c r="C95" s="78" t="s">
        <v>93</v>
      </c>
    </row>
    <row r="96" spans="1:108" ht="16.5" customHeight="1" thickBot="1" x14ac:dyDescent="0.25">
      <c r="B96" s="86" t="s">
        <v>8</v>
      </c>
      <c r="C96" s="87" t="s">
        <v>9</v>
      </c>
      <c r="D96" s="88" t="s">
        <v>10</v>
      </c>
      <c r="E96" s="88" t="s">
        <v>11</v>
      </c>
      <c r="F96" s="88" t="s">
        <v>12</v>
      </c>
      <c r="G96" s="88" t="s">
        <v>13</v>
      </c>
      <c r="H96" s="87" t="s">
        <v>14</v>
      </c>
      <c r="I96" s="89"/>
      <c r="J96" s="89"/>
      <c r="K96" s="89"/>
      <c r="L96" s="90"/>
      <c r="M96" s="88" t="s">
        <v>13</v>
      </c>
      <c r="N96" s="88" t="s">
        <v>12</v>
      </c>
      <c r="O96" s="88" t="s">
        <v>11</v>
      </c>
      <c r="P96" s="88" t="s">
        <v>10</v>
      </c>
      <c r="Q96" s="90" t="s">
        <v>9</v>
      </c>
      <c r="R96" s="91" t="s">
        <v>8</v>
      </c>
    </row>
    <row r="97" spans="2:108" ht="30" customHeight="1" x14ac:dyDescent="0.2">
      <c r="B97" s="324">
        <v>1</v>
      </c>
      <c r="C97" s="306" t="s">
        <v>59</v>
      </c>
      <c r="D97" s="92">
        <v>96.1</v>
      </c>
      <c r="E97" s="92">
        <v>101.4</v>
      </c>
      <c r="F97" s="92">
        <v>100.6</v>
      </c>
      <c r="G97" s="92">
        <v>102.7</v>
      </c>
      <c r="H97" s="93">
        <f>IF(SUM(D97:G97)=0,0,SUM(D97:G97))</f>
        <v>400.8</v>
      </c>
      <c r="I97" s="94">
        <f>IF(SUM(D98:H98)=0,0,SUM(D98:H98))</f>
        <v>7</v>
      </c>
      <c r="J97" s="95" t="s">
        <v>15</v>
      </c>
      <c r="K97" s="96">
        <f>IF(SUM(M98:P98)=0,0,SUM(M98:P98))</f>
        <v>1</v>
      </c>
      <c r="L97" s="93">
        <f>IF(SUM(M97:P97)=0,0,SUM(M97:P97))</f>
        <v>380.9</v>
      </c>
      <c r="M97" s="92">
        <v>92.1</v>
      </c>
      <c r="N97" s="92">
        <v>96.3</v>
      </c>
      <c r="O97" s="92">
        <v>96.4</v>
      </c>
      <c r="P97" s="92">
        <v>96.1</v>
      </c>
      <c r="Q97" s="325" t="s">
        <v>73</v>
      </c>
      <c r="R97" s="324">
        <v>2</v>
      </c>
    </row>
    <row r="98" spans="2:108" ht="16.5" customHeight="1" x14ac:dyDescent="0.2">
      <c r="B98" s="305"/>
      <c r="C98" s="307"/>
      <c r="D98" s="97">
        <f>IF(D97=0,"",IF(D97&gt;P97,2,IF(D97=P97,1,0)))</f>
        <v>1</v>
      </c>
      <c r="E98" s="97">
        <f>IF(E97=0,"",IF(E97&gt;O97,2,IF(E97=O97,1,0)))</f>
        <v>2</v>
      </c>
      <c r="F98" s="97">
        <f>IF(F97=0,"",IF(F97&gt;N97,2,IF(F97=N97,1,0)))</f>
        <v>2</v>
      </c>
      <c r="G98" s="97">
        <f>IF(G97=0,"",IF(G97&gt;M97,2,IF(G97=M97,1,0)))</f>
        <v>2</v>
      </c>
      <c r="H98" s="98"/>
      <c r="I98" s="99"/>
      <c r="J98" s="100"/>
      <c r="K98" s="101"/>
      <c r="L98" s="98"/>
      <c r="M98" s="97">
        <f>IF(M97=0,"",IF(M97&gt;G97,2,IF(M97=G97,1,0)))</f>
        <v>0</v>
      </c>
      <c r="N98" s="97">
        <f>IF(N97=0,"",IF(N97&gt;F97,2,IF(N97=F97,1,0)))</f>
        <v>0</v>
      </c>
      <c r="O98" s="97">
        <f>IF(O97=0,"",IF(O97&gt;E97,2,IF(E97=O97,1,0)))</f>
        <v>0</v>
      </c>
      <c r="P98" s="97">
        <f>IF(P97=0,"",IF(P97&gt;D97,2,IF(P97=D97,1,0)))</f>
        <v>1</v>
      </c>
      <c r="Q98" s="326"/>
      <c r="R98" s="305"/>
    </row>
    <row r="99" spans="2:108" ht="30" customHeight="1" x14ac:dyDescent="0.2">
      <c r="B99" s="304">
        <v>3</v>
      </c>
      <c r="C99" s="306" t="s">
        <v>76</v>
      </c>
      <c r="D99" s="102">
        <v>95.4</v>
      </c>
      <c r="E99" s="102">
        <v>101.6</v>
      </c>
      <c r="F99" s="102">
        <v>99.1</v>
      </c>
      <c r="G99" s="102">
        <v>91.9</v>
      </c>
      <c r="H99" s="103">
        <f>IF(SUM(D99:G99)=0,0,SUM(D99:G99))</f>
        <v>388</v>
      </c>
      <c r="I99" s="104">
        <f>IF(SUM(D100:H100)=0,0,SUM(D100:H100))</f>
        <v>4</v>
      </c>
      <c r="J99" s="105" t="s">
        <v>15</v>
      </c>
      <c r="K99" s="106">
        <f>IF(SUM(M100:P100)=0,0,SUM(M100:P100))</f>
        <v>4</v>
      </c>
      <c r="L99" s="103">
        <f>IF(SUM(M99:P99)=0,0,SUM(M99:P99))</f>
        <v>390.4</v>
      </c>
      <c r="M99" s="102">
        <v>98.2</v>
      </c>
      <c r="N99" s="102">
        <v>98.2</v>
      </c>
      <c r="O99" s="102">
        <v>95.3</v>
      </c>
      <c r="P99" s="102">
        <v>98.7</v>
      </c>
      <c r="Q99" s="308" t="s">
        <v>91</v>
      </c>
      <c r="R99" s="304">
        <v>4</v>
      </c>
    </row>
    <row r="100" spans="2:108" ht="16.5" customHeight="1" x14ac:dyDescent="0.2">
      <c r="B100" s="305"/>
      <c r="C100" s="307"/>
      <c r="D100" s="107">
        <f>IF(D99=0,"",IF(D99&gt;P99,2,IF(D99=P99,1,0)))</f>
        <v>0</v>
      </c>
      <c r="E100" s="107">
        <f>IF(E99=0,"",IF(E99&gt;O99,2,IF(E99=O99,1,0)))</f>
        <v>2</v>
      </c>
      <c r="F100" s="107">
        <f>IF(F99=0,"",IF(F99&gt;N99,2,IF(F99=N99,1,0)))</f>
        <v>2</v>
      </c>
      <c r="G100" s="107">
        <f>IF(G99=0,"",IF(G99&gt;M99,2,IF(G99=M99,1,0)))</f>
        <v>0</v>
      </c>
      <c r="H100" s="98"/>
      <c r="I100" s="99"/>
      <c r="J100" s="100"/>
      <c r="K100" s="101"/>
      <c r="L100" s="98"/>
      <c r="M100" s="107">
        <f>IF(M99=0,"",IF(M99&gt;G99,2,IF(M99=G99,1,0)))</f>
        <v>2</v>
      </c>
      <c r="N100" s="107">
        <f>IF(N99=0,"",IF(N99&gt;F99,2,IF(N99=F99,1,0)))</f>
        <v>0</v>
      </c>
      <c r="O100" s="107">
        <f>IF(O99=0,"",IF(O99&gt;E99,2,IF(E99=O99,1,0)))</f>
        <v>0</v>
      </c>
      <c r="P100" s="107">
        <f>IF(P99=0,"",IF(P99&gt;D99,2,IF(P99=D99,1,0)))</f>
        <v>2</v>
      </c>
      <c r="Q100" s="309"/>
      <c r="R100" s="305"/>
    </row>
    <row r="101" spans="2:108" ht="30" customHeight="1" x14ac:dyDescent="0.2">
      <c r="B101" s="304">
        <v>5</v>
      </c>
      <c r="C101" s="306" t="s">
        <v>64</v>
      </c>
      <c r="D101" s="102">
        <v>99</v>
      </c>
      <c r="E101" s="102">
        <v>100.2</v>
      </c>
      <c r="F101" s="102">
        <v>99.7</v>
      </c>
      <c r="G101" s="102">
        <v>99.8</v>
      </c>
      <c r="H101" s="103">
        <f>IF(SUM(D101:G101)=0,0,SUM(D101:G101))</f>
        <v>398.7</v>
      </c>
      <c r="I101" s="104">
        <f>IF(SUM(D102:H102)=0,0,SUM(D102:H102))</f>
        <v>8</v>
      </c>
      <c r="J101" s="105" t="s">
        <v>15</v>
      </c>
      <c r="K101" s="106">
        <f>IF(SUM(M102:P102)=0,0,SUM(M102:P102))</f>
        <v>0</v>
      </c>
      <c r="L101" s="103">
        <f>IF(SUM(M101:P101)=0,0,SUM(M101:P101))</f>
        <v>386.4</v>
      </c>
      <c r="M101" s="102">
        <v>97</v>
      </c>
      <c r="N101" s="102">
        <v>98.1</v>
      </c>
      <c r="O101" s="102">
        <v>95.8</v>
      </c>
      <c r="P101" s="102">
        <v>95.5</v>
      </c>
      <c r="Q101" s="308" t="s">
        <v>72</v>
      </c>
      <c r="R101" s="304">
        <v>6</v>
      </c>
    </row>
    <row r="102" spans="2:108" ht="16.5" customHeight="1" x14ac:dyDescent="0.2">
      <c r="B102" s="305"/>
      <c r="C102" s="307"/>
      <c r="D102" s="107">
        <f>IF(D101=0,"",IF(D101&gt;P101,2,IF(D101=P101,1,0)))</f>
        <v>2</v>
      </c>
      <c r="E102" s="107">
        <f>IF(E101=0,"",IF(E101&gt;O101,2,IF(E101=O101,1,0)))</f>
        <v>2</v>
      </c>
      <c r="F102" s="107">
        <f>IF(F101=0,"",IF(F101&gt;N101,2,IF(F101=N101,1,0)))</f>
        <v>2</v>
      </c>
      <c r="G102" s="107">
        <f>IF(G101=0,"",IF(G101&gt;M101,2,IF(G101=M101,1,0)))</f>
        <v>2</v>
      </c>
      <c r="H102" s="98"/>
      <c r="I102" s="99"/>
      <c r="J102" s="100"/>
      <c r="K102" s="101"/>
      <c r="L102" s="98"/>
      <c r="M102" s="107">
        <f>IF(M101=0,"",IF(M101&gt;G101,2,IF(M101=G101,1,0)))</f>
        <v>0</v>
      </c>
      <c r="N102" s="107">
        <f>IF(N101=0,"",IF(N101&gt;F101,2,IF(N101=F101,1,0)))</f>
        <v>0</v>
      </c>
      <c r="O102" s="107">
        <f>IF(O101=0,"",IF(O101&gt;E101,2,IF(E101=O101,1,0)))</f>
        <v>0</v>
      </c>
      <c r="P102" s="107">
        <f>IF(P101=0,"",IF(P101&gt;D101,2,IF(P101=D101,1,0)))</f>
        <v>0</v>
      </c>
      <c r="Q102" s="309"/>
      <c r="R102" s="305"/>
    </row>
    <row r="103" spans="2:108" ht="16.5" customHeight="1" x14ac:dyDescent="0.2">
      <c r="B103" s="110"/>
      <c r="C103" s="310" t="str">
        <f>IF(AND(H103=0,L103=0),"",IF(OR(I103&gt;K103,K103&gt;I103),"kein Stechen erforderlich","Stechen"))</f>
        <v>kein Stechen erforderlich</v>
      </c>
      <c r="D103" s="311"/>
      <c r="E103" s="312"/>
      <c r="F103" s="313" t="s">
        <v>16</v>
      </c>
      <c r="G103" s="314"/>
      <c r="H103" s="111">
        <f>IF(SUM(H97:H102)=0,0,SUM(H97:H102))</f>
        <v>1187.5</v>
      </c>
      <c r="I103" s="112">
        <f>IF(SUM(I97:I102)=0,0,SUM(I97:I102))</f>
        <v>19</v>
      </c>
      <c r="J103" s="113" t="s">
        <v>15</v>
      </c>
      <c r="K103" s="114">
        <f>IF(SUM(K97:K102)=0,0,SUM(K97:K102))</f>
        <v>5</v>
      </c>
      <c r="L103" s="111">
        <f>IF(SUM(L97:L102)=0,0,SUM(L97:L102))</f>
        <v>1157.6999999999998</v>
      </c>
      <c r="M103" s="315" t="s">
        <v>16</v>
      </c>
      <c r="N103" s="316"/>
      <c r="O103" s="317" t="str">
        <f>C103</f>
        <v>kein Stechen erforderlich</v>
      </c>
      <c r="P103" s="318"/>
      <c r="Q103" s="319"/>
      <c r="R103" s="110"/>
      <c r="Y103" s="115"/>
      <c r="Z103" s="116"/>
      <c r="AA103" s="116"/>
      <c r="AB103" s="116"/>
      <c r="AC103" s="116"/>
      <c r="AE103" s="117"/>
      <c r="AF103" s="117"/>
      <c r="AG103" s="117"/>
      <c r="AH103" s="117"/>
      <c r="AI103" s="117"/>
      <c r="AK103" s="117"/>
      <c r="AL103" s="117"/>
      <c r="AM103" s="117"/>
      <c r="AN103" s="117"/>
      <c r="AO103" s="117"/>
      <c r="AQ103" s="117"/>
      <c r="AR103" s="117"/>
      <c r="AS103" s="117"/>
      <c r="AT103" s="117"/>
      <c r="AU103" s="117"/>
      <c r="AW103" s="117"/>
      <c r="AX103" s="117"/>
      <c r="AY103" s="117"/>
      <c r="AZ103" s="117"/>
      <c r="BA103" s="117"/>
      <c r="BC103" s="117"/>
      <c r="BD103" s="117"/>
      <c r="BE103" s="117"/>
      <c r="BF103" s="117"/>
      <c r="BG103" s="117"/>
      <c r="BI103" s="117"/>
      <c r="BJ103" s="117"/>
      <c r="BK103" s="117"/>
      <c r="BL103" s="117"/>
      <c r="BM103" s="117"/>
      <c r="BO103" s="117"/>
      <c r="BP103" s="117"/>
      <c r="BQ103" s="117"/>
      <c r="BR103" s="117"/>
      <c r="BS103" s="117"/>
      <c r="BU103" s="117"/>
      <c r="BV103" s="117"/>
      <c r="BW103" s="117"/>
      <c r="BX103" s="117"/>
      <c r="BY103" s="117"/>
      <c r="CA103" s="117"/>
      <c r="CB103" s="117"/>
      <c r="CC103" s="117"/>
      <c r="CD103" s="117"/>
      <c r="CE103" s="117"/>
      <c r="CG103" s="117"/>
      <c r="CH103" s="117"/>
      <c r="CI103" s="117"/>
      <c r="CJ103" s="117"/>
      <c r="CK103" s="117"/>
      <c r="CM103" s="117"/>
      <c r="CN103" s="117"/>
      <c r="CO103" s="117"/>
      <c r="CP103" s="117"/>
      <c r="CQ103" s="117"/>
      <c r="CS103" s="117"/>
      <c r="CT103" s="117"/>
      <c r="CU103" s="117"/>
      <c r="CV103" s="117"/>
      <c r="CW103" s="117"/>
      <c r="CY103" s="117"/>
      <c r="CZ103" s="117"/>
      <c r="DA103" s="117"/>
      <c r="DB103" s="117"/>
      <c r="DC103" s="117"/>
    </row>
    <row r="104" spans="2:108" ht="16.5" customHeight="1" thickBot="1" x14ac:dyDescent="0.25">
      <c r="B104" s="278"/>
      <c r="C104" s="278"/>
      <c r="D104" s="278"/>
      <c r="E104" s="278"/>
      <c r="F104" s="278"/>
      <c r="G104" s="278"/>
      <c r="H104" s="278"/>
      <c r="I104" s="278"/>
      <c r="J104" s="278"/>
      <c r="K104" s="278"/>
      <c r="L104" s="278"/>
      <c r="M104" s="278"/>
      <c r="N104" s="278"/>
      <c r="O104" s="278"/>
      <c r="P104" s="278"/>
      <c r="Q104" s="278"/>
      <c r="R104" s="278"/>
      <c r="Y104" s="115"/>
      <c r="Z104" s="116"/>
      <c r="AA104" s="116"/>
      <c r="AB104" s="116"/>
      <c r="AC104" s="116"/>
      <c r="AE104" s="117"/>
      <c r="AF104" s="117"/>
      <c r="AG104" s="117"/>
      <c r="AH104" s="117"/>
      <c r="AI104" s="117"/>
      <c r="AK104" s="117"/>
      <c r="AL104" s="117"/>
      <c r="AM104" s="117"/>
      <c r="AN104" s="117"/>
      <c r="AO104" s="117"/>
      <c r="AQ104" s="117"/>
      <c r="AR104" s="117"/>
      <c r="AS104" s="117"/>
      <c r="AT104" s="117"/>
      <c r="AU104" s="117"/>
      <c r="AW104" s="117"/>
      <c r="AX104" s="117"/>
      <c r="AY104" s="117"/>
      <c r="AZ104" s="117"/>
      <c r="BA104" s="117"/>
      <c r="BC104" s="117"/>
      <c r="BD104" s="117"/>
      <c r="BE104" s="117"/>
      <c r="BF104" s="117"/>
      <c r="BG104" s="117"/>
      <c r="BI104" s="117"/>
      <c r="BJ104" s="117"/>
      <c r="BK104" s="117"/>
      <c r="BL104" s="117"/>
      <c r="BM104" s="117"/>
      <c r="BO104" s="117"/>
      <c r="BP104" s="117"/>
      <c r="BQ104" s="117"/>
      <c r="BR104" s="117"/>
      <c r="BS104" s="117"/>
      <c r="BU104" s="117"/>
      <c r="BV104" s="117"/>
      <c r="BW104" s="117"/>
      <c r="BX104" s="117"/>
      <c r="BY104" s="117"/>
      <c r="CA104" s="117"/>
      <c r="CB104" s="117"/>
      <c r="CC104" s="117"/>
      <c r="CD104" s="117"/>
      <c r="CE104" s="117"/>
      <c r="CG104" s="117"/>
      <c r="CH104" s="117"/>
      <c r="CI104" s="117"/>
      <c r="CJ104" s="117"/>
      <c r="CK104" s="117"/>
      <c r="CM104" s="117"/>
      <c r="CN104" s="117"/>
      <c r="CO104" s="117"/>
      <c r="CP104" s="117"/>
      <c r="CQ104" s="117"/>
      <c r="CS104" s="117"/>
      <c r="CT104" s="117"/>
      <c r="CU104" s="117"/>
      <c r="CV104" s="117"/>
      <c r="CW104" s="117"/>
      <c r="CY104" s="117"/>
      <c r="CZ104" s="117"/>
      <c r="DA104" s="117"/>
      <c r="DB104" s="117"/>
      <c r="DC104" s="117"/>
    </row>
    <row r="105" spans="2:108" ht="16.5" customHeight="1" thickBot="1" x14ac:dyDescent="0.25">
      <c r="C105" s="298" t="str">
        <f>IF(C103="Stechen",B94,"")</f>
        <v/>
      </c>
      <c r="D105" s="299"/>
      <c r="E105" s="299"/>
      <c r="F105" s="300" t="s">
        <v>17</v>
      </c>
      <c r="G105" s="301"/>
      <c r="H105" s="300" t="s">
        <v>18</v>
      </c>
      <c r="I105" s="302"/>
      <c r="J105" s="301"/>
      <c r="K105" s="300" t="s">
        <v>19</v>
      </c>
      <c r="L105" s="301"/>
      <c r="M105" s="300" t="s">
        <v>20</v>
      </c>
      <c r="N105" s="301"/>
      <c r="O105" s="299" t="str">
        <f>IF(O103="Stechen",M94,"")</f>
        <v/>
      </c>
      <c r="P105" s="299"/>
      <c r="Q105" s="303"/>
      <c r="Y105" s="115"/>
      <c r="Z105" s="116"/>
      <c r="AA105" s="116"/>
      <c r="AB105" s="116"/>
      <c r="AC105" s="116"/>
      <c r="AE105" s="117"/>
      <c r="AF105" s="117"/>
      <c r="AG105" s="117"/>
      <c r="AH105" s="117"/>
      <c r="AI105" s="117"/>
      <c r="AK105" s="117"/>
      <c r="AL105" s="117"/>
      <c r="AM105" s="117"/>
      <c r="AN105" s="117"/>
      <c r="AO105" s="117"/>
      <c r="AQ105" s="117"/>
      <c r="AR105" s="117"/>
      <c r="AS105" s="117"/>
      <c r="AT105" s="117"/>
      <c r="AU105" s="117"/>
      <c r="AW105" s="117"/>
      <c r="AX105" s="117"/>
      <c r="AY105" s="117"/>
      <c r="AZ105" s="117"/>
      <c r="BA105" s="117"/>
      <c r="BC105" s="117"/>
      <c r="BD105" s="117"/>
      <c r="BE105" s="117"/>
      <c r="BF105" s="117"/>
      <c r="BG105" s="117"/>
      <c r="BI105" s="117"/>
      <c r="BJ105" s="117"/>
      <c r="BK105" s="117"/>
      <c r="BL105" s="117"/>
      <c r="BM105" s="117"/>
      <c r="BO105" s="117"/>
      <c r="BP105" s="117"/>
      <c r="BQ105" s="117"/>
      <c r="BR105" s="117"/>
      <c r="BS105" s="117"/>
      <c r="BU105" s="117"/>
      <c r="BV105" s="117"/>
      <c r="BW105" s="117"/>
      <c r="BX105" s="117"/>
      <c r="BY105" s="117"/>
      <c r="CA105" s="117"/>
      <c r="CB105" s="117"/>
      <c r="CC105" s="117"/>
      <c r="CD105" s="117"/>
      <c r="CE105" s="117"/>
      <c r="CG105" s="117"/>
      <c r="CH105" s="117"/>
      <c r="CI105" s="117"/>
      <c r="CJ105" s="117"/>
      <c r="CK105" s="117"/>
      <c r="CM105" s="117"/>
      <c r="CN105" s="117"/>
      <c r="CO105" s="117"/>
      <c r="CP105" s="117"/>
      <c r="CQ105" s="117"/>
      <c r="CS105" s="117"/>
      <c r="CT105" s="117"/>
      <c r="CU105" s="117"/>
      <c r="CV105" s="117"/>
      <c r="CW105" s="117"/>
      <c r="CY105" s="117"/>
      <c r="CZ105" s="117"/>
      <c r="DA105" s="117"/>
      <c r="DB105" s="117"/>
      <c r="DC105" s="117"/>
    </row>
    <row r="106" spans="2:108" ht="16.5" customHeight="1" x14ac:dyDescent="0.2">
      <c r="B106" s="293" t="s">
        <v>14</v>
      </c>
      <c r="C106" s="293"/>
      <c r="D106" s="294" t="s">
        <v>21</v>
      </c>
      <c r="E106" s="294"/>
      <c r="F106" s="118">
        <v>1</v>
      </c>
      <c r="G106" s="119">
        <v>2</v>
      </c>
      <c r="H106" s="118">
        <v>3</v>
      </c>
      <c r="I106" s="295">
        <v>4</v>
      </c>
      <c r="J106" s="296"/>
      <c r="K106" s="118">
        <v>5</v>
      </c>
      <c r="L106" s="119">
        <v>6</v>
      </c>
      <c r="M106" s="118">
        <v>7</v>
      </c>
      <c r="N106" s="119">
        <v>8</v>
      </c>
      <c r="O106" s="294" t="s">
        <v>21</v>
      </c>
      <c r="P106" s="294"/>
      <c r="Q106" s="297" t="s">
        <v>14</v>
      </c>
      <c r="R106" s="297"/>
      <c r="Y106" s="115"/>
      <c r="Z106" s="116"/>
      <c r="AA106" s="116"/>
      <c r="AB106" s="116"/>
      <c r="AC106" s="116"/>
      <c r="AE106" s="117"/>
      <c r="AF106" s="117"/>
      <c r="AG106" s="117"/>
      <c r="AH106" s="117"/>
      <c r="AI106" s="117"/>
      <c r="AK106" s="117"/>
      <c r="AL106" s="117"/>
      <c r="AM106" s="117"/>
      <c r="AN106" s="117"/>
      <c r="AO106" s="117"/>
      <c r="AQ106" s="117"/>
      <c r="AR106" s="117"/>
      <c r="AS106" s="117"/>
      <c r="AT106" s="117"/>
      <c r="AU106" s="117"/>
      <c r="AW106" s="117"/>
      <c r="AX106" s="117"/>
      <c r="AY106" s="117"/>
      <c r="AZ106" s="117"/>
      <c r="BA106" s="117"/>
      <c r="BC106" s="117"/>
      <c r="BD106" s="117"/>
      <c r="BE106" s="117"/>
      <c r="BF106" s="117"/>
      <c r="BG106" s="117"/>
      <c r="BI106" s="117"/>
      <c r="BJ106" s="117"/>
      <c r="BK106" s="117"/>
      <c r="BL106" s="117"/>
      <c r="BM106" s="117"/>
      <c r="BO106" s="117"/>
      <c r="BP106" s="117"/>
      <c r="BQ106" s="117"/>
      <c r="BR106" s="117"/>
      <c r="BS106" s="117"/>
      <c r="BU106" s="117"/>
      <c r="BV106" s="117"/>
      <c r="BW106" s="117"/>
      <c r="BX106" s="117"/>
      <c r="BY106" s="117"/>
      <c r="CA106" s="117"/>
      <c r="CB106" s="117"/>
      <c r="CC106" s="117"/>
      <c r="CD106" s="117"/>
      <c r="CE106" s="117"/>
      <c r="CG106" s="117"/>
      <c r="CH106" s="117"/>
      <c r="CI106" s="117"/>
      <c r="CJ106" s="117"/>
      <c r="CK106" s="117"/>
      <c r="CM106" s="117"/>
      <c r="CN106" s="117"/>
      <c r="CO106" s="117"/>
      <c r="CP106" s="117"/>
      <c r="CQ106" s="117"/>
      <c r="CS106" s="117"/>
      <c r="CT106" s="117"/>
      <c r="CU106" s="117"/>
      <c r="CV106" s="117"/>
      <c r="CW106" s="117"/>
      <c r="CY106" s="117"/>
      <c r="CZ106" s="117"/>
      <c r="DA106" s="117"/>
      <c r="DB106" s="117"/>
      <c r="DC106" s="117"/>
    </row>
    <row r="107" spans="2:108" ht="16.5" customHeight="1" x14ac:dyDescent="0.2">
      <c r="B107" s="274">
        <f>IF(SUM(F108,H108,K108,M108)=0,0,SUM(F108,H108,K108,M108))</f>
        <v>0</v>
      </c>
      <c r="C107" s="276" t="s">
        <v>22</v>
      </c>
      <c r="D107" s="278" t="s">
        <v>23</v>
      </c>
      <c r="E107" s="278"/>
      <c r="F107" s="120"/>
      <c r="G107" s="121"/>
      <c r="H107" s="120"/>
      <c r="I107" s="287"/>
      <c r="J107" s="288"/>
      <c r="K107" s="120"/>
      <c r="L107" s="121"/>
      <c r="M107" s="120"/>
      <c r="N107" s="121"/>
      <c r="O107" s="281" t="s">
        <v>23</v>
      </c>
      <c r="P107" s="278"/>
      <c r="Q107" s="282" t="s">
        <v>22</v>
      </c>
      <c r="R107" s="274">
        <f>IF(SUM(N108,L108,I108,G108)=0,0,SUM(N108,L108,I108,G108))</f>
        <v>0</v>
      </c>
      <c r="Y107" s="115"/>
      <c r="Z107" s="116"/>
      <c r="AA107" s="116"/>
      <c r="AB107" s="116"/>
      <c r="AC107" s="116"/>
      <c r="AD107" s="116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  <c r="CY107" s="117"/>
      <c r="CZ107" s="117"/>
      <c r="DA107" s="117"/>
      <c r="DB107" s="117"/>
      <c r="DC107" s="117"/>
      <c r="DD107" s="117"/>
    </row>
    <row r="108" spans="2:108" ht="16.5" customHeight="1" x14ac:dyDescent="0.2">
      <c r="B108" s="275"/>
      <c r="C108" s="277"/>
      <c r="D108" s="278" t="s">
        <v>14</v>
      </c>
      <c r="E108" s="284"/>
      <c r="F108" s="122" t="str">
        <f>IF(F107="","",IF(F107&gt;G107,2,IF(F107=G107,1,0)))</f>
        <v/>
      </c>
      <c r="G108" s="123" t="str">
        <f>IF(G107="","",IF(G107&gt;F107,2,IF(G107=F107,1,0)))</f>
        <v/>
      </c>
      <c r="H108" s="122" t="str">
        <f>IF(H107="","",IF(H107&gt;I107,2,IF(H107=I107,1,0)))</f>
        <v/>
      </c>
      <c r="I108" s="285" t="str">
        <f>IF(I107="","",IF(I107&gt;H107,2,IF(I107=H107,1,0)))</f>
        <v/>
      </c>
      <c r="J108" s="286" t="str">
        <f>IF(J107="","",IF(J107&gt;I107,2,IF(J107=I107,1,"")))</f>
        <v/>
      </c>
      <c r="K108" s="122" t="str">
        <f>IF(K107="","",IF(K107&gt;L107,2,IF(K107=L107,1,0)))</f>
        <v/>
      </c>
      <c r="L108" s="123" t="str">
        <f>IF(L107="","",IF(L107&gt;K107,2,IF(L107=K107,1,0)))</f>
        <v/>
      </c>
      <c r="M108" s="122" t="str">
        <f>IF(M107="","",IF(M107&gt;N107,2,IF(M107=N107,1,0)))</f>
        <v/>
      </c>
      <c r="N108" s="123" t="str">
        <f>IF(N107="","",IF(N107&gt;M107,2,IF(N107=M107,1,0)))</f>
        <v/>
      </c>
      <c r="O108" s="281" t="s">
        <v>14</v>
      </c>
      <c r="P108" s="278"/>
      <c r="Q108" s="283"/>
      <c r="R108" s="275"/>
      <c r="Y108" s="115"/>
      <c r="Z108" s="116"/>
      <c r="AA108" s="116"/>
      <c r="AB108" s="116"/>
      <c r="AC108" s="116"/>
      <c r="AD108" s="116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17"/>
      <c r="BW108" s="117"/>
      <c r="BX108" s="117"/>
      <c r="BY108" s="117"/>
      <c r="BZ108" s="117"/>
      <c r="CA108" s="117"/>
      <c r="CB108" s="117"/>
      <c r="CC108" s="117"/>
      <c r="CD108" s="117"/>
      <c r="CE108" s="117"/>
      <c r="CF108" s="117"/>
      <c r="CG108" s="117"/>
      <c r="CH108" s="117"/>
      <c r="CI108" s="117"/>
      <c r="CJ108" s="117"/>
      <c r="CK108" s="117"/>
      <c r="CL108" s="117"/>
      <c r="CM108" s="117"/>
      <c r="CN108" s="117"/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  <c r="CY108" s="117"/>
      <c r="CZ108" s="117"/>
      <c r="DA108" s="117"/>
      <c r="DB108" s="117"/>
      <c r="DC108" s="117"/>
      <c r="DD108" s="117"/>
    </row>
    <row r="109" spans="2:108" ht="16.5" customHeight="1" x14ac:dyDescent="0.2">
      <c r="B109" s="274">
        <f>IF(SUM(F110,H110,K110,M110)=0,0,SUM(F110,H110,K110,M110))</f>
        <v>0</v>
      </c>
      <c r="C109" s="276" t="s">
        <v>24</v>
      </c>
      <c r="D109" s="278" t="s">
        <v>23</v>
      </c>
      <c r="E109" s="278"/>
      <c r="F109" s="120"/>
      <c r="G109" s="121"/>
      <c r="H109" s="120"/>
      <c r="I109" s="287"/>
      <c r="J109" s="288"/>
      <c r="K109" s="120"/>
      <c r="L109" s="121"/>
      <c r="M109" s="120"/>
      <c r="N109" s="121"/>
      <c r="O109" s="281" t="s">
        <v>23</v>
      </c>
      <c r="P109" s="278"/>
      <c r="Q109" s="282" t="s">
        <v>24</v>
      </c>
      <c r="R109" s="274">
        <f>IF(SUM(N110,L110,I110,G110)=0,0,SUM(N110,L110,I110,G110))</f>
        <v>0</v>
      </c>
      <c r="Y109" s="115"/>
      <c r="Z109" s="116"/>
      <c r="AA109" s="116"/>
      <c r="AB109" s="116"/>
      <c r="AC109" s="116"/>
      <c r="AD109" s="116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  <c r="BZ109" s="117"/>
      <c r="CA109" s="117"/>
      <c r="CB109" s="117"/>
      <c r="CC109" s="117"/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117"/>
      <c r="CN109" s="117"/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  <c r="CY109" s="117"/>
      <c r="CZ109" s="117"/>
      <c r="DA109" s="117"/>
      <c r="DB109" s="117"/>
      <c r="DC109" s="117"/>
      <c r="DD109" s="117"/>
    </row>
    <row r="110" spans="2:108" ht="16.5" customHeight="1" x14ac:dyDescent="0.2">
      <c r="B110" s="275"/>
      <c r="C110" s="277"/>
      <c r="D110" s="278" t="s">
        <v>14</v>
      </c>
      <c r="E110" s="284"/>
      <c r="F110" s="124" t="str">
        <f>IF(F109="","",IF(F109&gt;G109,2,IF(F109=G109,1,0)))</f>
        <v/>
      </c>
      <c r="G110" s="125" t="str">
        <f>IF(G109="","",IF(G109&gt;F109,2,IF(G109=F109,1,0)))</f>
        <v/>
      </c>
      <c r="H110" s="124" t="str">
        <f>IF(H109="","",IF(H109&gt;I109,2,IF(H109=I109,1,0)))</f>
        <v/>
      </c>
      <c r="I110" s="291" t="str">
        <f>IF(I109="","",IF(I109&gt;H109,2,IF(I109=H109,1,0)))</f>
        <v/>
      </c>
      <c r="J110" s="292" t="str">
        <f>IF(J109="","",IF(J109&gt;I109,2,IF(J109=I109,1,"")))</f>
        <v/>
      </c>
      <c r="K110" s="124" t="str">
        <f>IF(K109="","",IF(K109&gt;L109,2,IF(K109=L109,1,0)))</f>
        <v/>
      </c>
      <c r="L110" s="125" t="str">
        <f>IF(L109="","",IF(L109&gt;K109,2,IF(L109=K109,1,0)))</f>
        <v/>
      </c>
      <c r="M110" s="124" t="str">
        <f>IF(M109="","",IF(M109&gt;N109,2,IF(M109=N109,1,0)))</f>
        <v/>
      </c>
      <c r="N110" s="125" t="str">
        <f>IF(N109="","",IF(N109&gt;M109,2,IF(N109=M109,1,0)))</f>
        <v/>
      </c>
      <c r="O110" s="281" t="s">
        <v>14</v>
      </c>
      <c r="P110" s="278"/>
      <c r="Q110" s="283"/>
      <c r="R110" s="275"/>
      <c r="Y110" s="115"/>
      <c r="Z110" s="116"/>
      <c r="AA110" s="116"/>
      <c r="AB110" s="116"/>
      <c r="AC110" s="116"/>
      <c r="AD110" s="116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Q110" s="117"/>
      <c r="BR110" s="117"/>
      <c r="BS110" s="117"/>
      <c r="BT110" s="117"/>
      <c r="BU110" s="117"/>
      <c r="BV110" s="117"/>
      <c r="BW110" s="117"/>
      <c r="BX110" s="117"/>
      <c r="BY110" s="117"/>
      <c r="BZ110" s="117"/>
      <c r="CA110" s="117"/>
      <c r="CB110" s="117"/>
      <c r="CC110" s="117"/>
      <c r="CD110" s="117"/>
      <c r="CE110" s="117"/>
      <c r="CF110" s="117"/>
      <c r="CG110" s="117"/>
      <c r="CH110" s="117"/>
      <c r="CI110" s="117"/>
      <c r="CJ110" s="117"/>
      <c r="CK110" s="117"/>
      <c r="CL110" s="117"/>
      <c r="CM110" s="117"/>
      <c r="CN110" s="117"/>
      <c r="CO110" s="117"/>
      <c r="CP110" s="117"/>
      <c r="CQ110" s="117"/>
      <c r="CR110" s="117"/>
      <c r="CS110" s="117"/>
      <c r="CT110" s="117"/>
      <c r="CU110" s="117"/>
      <c r="CV110" s="117"/>
      <c r="CW110" s="117"/>
      <c r="CX110" s="117"/>
      <c r="CY110" s="117"/>
      <c r="CZ110" s="117"/>
      <c r="DA110" s="117"/>
      <c r="DB110" s="117"/>
      <c r="DC110" s="117"/>
      <c r="DD110" s="117"/>
    </row>
    <row r="111" spans="2:108" ht="16.5" customHeight="1" x14ac:dyDescent="0.2">
      <c r="B111" s="274">
        <f>IF(SUM(F112,H112,K112,M112)=0,0,SUM(F112,H112,K112,M112))</f>
        <v>0</v>
      </c>
      <c r="C111" s="276" t="s">
        <v>25</v>
      </c>
      <c r="D111" s="278" t="s">
        <v>23</v>
      </c>
      <c r="E111" s="278"/>
      <c r="F111" s="126"/>
      <c r="G111" s="127"/>
      <c r="H111" s="126"/>
      <c r="I111" s="279"/>
      <c r="J111" s="280"/>
      <c r="K111" s="126"/>
      <c r="L111" s="127"/>
      <c r="M111" s="126"/>
      <c r="N111" s="127"/>
      <c r="O111" s="281" t="s">
        <v>23</v>
      </c>
      <c r="P111" s="278"/>
      <c r="Q111" s="282" t="s">
        <v>25</v>
      </c>
      <c r="R111" s="274">
        <f>IF(SUM(N112,L112,I112,G112)=0,0,SUM(N112,L112,I112,G112))</f>
        <v>0</v>
      </c>
      <c r="Y111" s="115"/>
      <c r="Z111" s="116"/>
      <c r="AA111" s="116"/>
      <c r="AB111" s="116"/>
      <c r="AC111" s="116"/>
      <c r="AD111" s="116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17"/>
      <c r="BW111" s="117"/>
      <c r="BX111" s="117"/>
      <c r="BY111" s="117"/>
      <c r="BZ111" s="117"/>
      <c r="CA111" s="117"/>
      <c r="CB111" s="117"/>
      <c r="CC111" s="117"/>
      <c r="CD111" s="117"/>
      <c r="CE111" s="117"/>
      <c r="CF111" s="117"/>
      <c r="CG111" s="117"/>
      <c r="CH111" s="117"/>
      <c r="CI111" s="117"/>
      <c r="CJ111" s="117"/>
      <c r="CK111" s="117"/>
      <c r="CL111" s="117"/>
      <c r="CM111" s="117"/>
      <c r="CN111" s="117"/>
      <c r="CO111" s="117"/>
      <c r="CP111" s="117"/>
      <c r="CQ111" s="117"/>
      <c r="CR111" s="117"/>
      <c r="CS111" s="117"/>
      <c r="CT111" s="117"/>
      <c r="CU111" s="117"/>
      <c r="CV111" s="117"/>
      <c r="CW111" s="117"/>
      <c r="CX111" s="117"/>
      <c r="CY111" s="117"/>
      <c r="CZ111" s="117"/>
      <c r="DA111" s="117"/>
      <c r="DB111" s="117"/>
      <c r="DC111" s="117"/>
      <c r="DD111" s="117"/>
    </row>
    <row r="112" spans="2:108" ht="16.5" customHeight="1" thickBot="1" x14ac:dyDescent="0.25">
      <c r="B112" s="275"/>
      <c r="C112" s="277"/>
      <c r="D112" s="278" t="s">
        <v>14</v>
      </c>
      <c r="E112" s="278"/>
      <c r="F112" s="128" t="str">
        <f>IF(F111="","",IF(F111&gt;G111,2,IF(F111=G111,1,0)))</f>
        <v/>
      </c>
      <c r="G112" s="129" t="str">
        <f>IF(G111="","",IF(G111&gt;F111,2,IF(G111=F111,1,0)))</f>
        <v/>
      </c>
      <c r="H112" s="128" t="str">
        <f>IF(H111="","",IF(H111&gt;I111,2,IF(H111=I111,1,0)))</f>
        <v/>
      </c>
      <c r="I112" s="289" t="str">
        <f>IF(I111="","",IF(I111&gt;H111,2,IF(I111=H111,1,0)))</f>
        <v/>
      </c>
      <c r="J112" s="290" t="str">
        <f>IF(J111="","",IF(J111&gt;I111,2,IF(J111=I111,1,"")))</f>
        <v/>
      </c>
      <c r="K112" s="128" t="str">
        <f>IF(K111="","",IF(K111&gt;L111,2,IF(K111=L111,1,0)))</f>
        <v/>
      </c>
      <c r="L112" s="129" t="str">
        <f>IF(L111="","",IF(L111&gt;K111,2,IF(L111=K111,1,0)))</f>
        <v/>
      </c>
      <c r="M112" s="128" t="str">
        <f>IF(M111="","",IF(M111&gt;N111,2,IF(M111=N111,1,0)))</f>
        <v/>
      </c>
      <c r="N112" s="129" t="str">
        <f>IF(N111="","",IF(N111&gt;M111,2,IF(N111=M111,1,0)))</f>
        <v/>
      </c>
      <c r="O112" s="278" t="s">
        <v>14</v>
      </c>
      <c r="P112" s="278"/>
      <c r="Q112" s="283"/>
      <c r="R112" s="275"/>
      <c r="Y112" s="115"/>
      <c r="Z112" s="116"/>
      <c r="AA112" s="116"/>
      <c r="AB112" s="116"/>
      <c r="AC112" s="116"/>
      <c r="AD112" s="116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117"/>
      <c r="BT112" s="117"/>
      <c r="BU112" s="117"/>
      <c r="BV112" s="117"/>
      <c r="BW112" s="117"/>
      <c r="BX112" s="117"/>
      <c r="BY112" s="117"/>
      <c r="BZ112" s="117"/>
      <c r="CA112" s="117"/>
      <c r="CB112" s="117"/>
      <c r="CC112" s="117"/>
      <c r="CD112" s="117"/>
      <c r="CE112" s="117"/>
      <c r="CF112" s="117"/>
      <c r="CG112" s="117"/>
      <c r="CH112" s="117"/>
      <c r="CI112" s="117"/>
      <c r="CJ112" s="117"/>
      <c r="CK112" s="117"/>
      <c r="CL112" s="117"/>
      <c r="CM112" s="117"/>
      <c r="CN112" s="117"/>
      <c r="CO112" s="117"/>
      <c r="CP112" s="117"/>
      <c r="CQ112" s="117"/>
      <c r="CR112" s="117"/>
      <c r="CS112" s="117"/>
      <c r="CT112" s="117"/>
      <c r="CU112" s="117"/>
      <c r="CV112" s="117"/>
      <c r="CW112" s="117"/>
      <c r="CX112" s="117"/>
      <c r="CY112" s="117"/>
      <c r="CZ112" s="117"/>
      <c r="DA112" s="117"/>
      <c r="DB112" s="117"/>
      <c r="DC112" s="117"/>
      <c r="DD112" s="117"/>
    </row>
    <row r="113" spans="2:108" ht="16.5" customHeight="1" x14ac:dyDescent="0.2">
      <c r="B113" s="130"/>
      <c r="D113" s="131"/>
      <c r="E113" s="132">
        <f>IF(I103=K103,1,0)</f>
        <v>0</v>
      </c>
      <c r="F113" s="133">
        <f>IF(B107&gt;R107,1,0)</f>
        <v>0</v>
      </c>
      <c r="G113" s="133">
        <f>IF(B109&gt;R109,1,0)</f>
        <v>0</v>
      </c>
      <c r="H113" s="133">
        <f>IF(B111&gt;R111,1,0)</f>
        <v>0</v>
      </c>
      <c r="I113" s="133">
        <f>SUM(E113:H113)</f>
        <v>0</v>
      </c>
      <c r="J113" s="134"/>
      <c r="K113" s="133">
        <f>SUM(L113:O113)</f>
        <v>0</v>
      </c>
      <c r="L113" s="133">
        <f>IF(R111&gt;B111,1,0)</f>
        <v>0</v>
      </c>
      <c r="M113" s="133">
        <f>IF(R109&gt;B109,1,0)</f>
        <v>0</v>
      </c>
      <c r="N113" s="133">
        <f>IF(R107&gt;B107,1,0)</f>
        <v>0</v>
      </c>
      <c r="O113" s="135">
        <f>IF(K103=I103,1,0)</f>
        <v>0</v>
      </c>
      <c r="P113" s="136"/>
      <c r="R113" s="130"/>
      <c r="Y113" s="115"/>
      <c r="Z113" s="116"/>
      <c r="AA113" s="116"/>
      <c r="AB113" s="116"/>
      <c r="AC113" s="116"/>
      <c r="AD113" s="116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17"/>
      <c r="CL113" s="117"/>
      <c r="CM113" s="117"/>
      <c r="CN113" s="117"/>
      <c r="CO113" s="117"/>
      <c r="CP113" s="117"/>
      <c r="CQ113" s="117"/>
      <c r="CR113" s="117"/>
      <c r="CS113" s="117"/>
      <c r="CT113" s="117"/>
      <c r="CU113" s="117"/>
      <c r="CV113" s="117"/>
      <c r="CW113" s="117"/>
      <c r="CX113" s="117"/>
      <c r="CY113" s="117"/>
      <c r="CZ113" s="117"/>
      <c r="DA113" s="117"/>
      <c r="DB113" s="117"/>
      <c r="DC113" s="117"/>
      <c r="DD113" s="117"/>
    </row>
  </sheetData>
  <mergeCells count="280">
    <mergeCell ref="D2:F2"/>
    <mergeCell ref="H2:I2"/>
    <mergeCell ref="J2:M2"/>
    <mergeCell ref="O2:Q2"/>
    <mergeCell ref="D4:P4"/>
    <mergeCell ref="D5:P5"/>
    <mergeCell ref="B13:B14"/>
    <mergeCell ref="C13:C14"/>
    <mergeCell ref="Q13:Q14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O110:P110"/>
    <mergeCell ref="B104:R104"/>
    <mergeCell ref="C105:E105"/>
    <mergeCell ref="F105:G105"/>
    <mergeCell ref="H105:J105"/>
    <mergeCell ref="K105:L105"/>
    <mergeCell ref="M105:N105"/>
    <mergeCell ref="O105:Q105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B106:C106"/>
    <mergeCell ref="D106:E106"/>
    <mergeCell ref="I106:J106"/>
    <mergeCell ref="O106:P106"/>
    <mergeCell ref="Q106:R106"/>
    <mergeCell ref="B107:B108"/>
    <mergeCell ref="C107:C108"/>
    <mergeCell ref="D107:E107"/>
    <mergeCell ref="I107:J107"/>
    <mergeCell ref="O107:P107"/>
    <mergeCell ref="B111:B112"/>
    <mergeCell ref="C111:C112"/>
    <mergeCell ref="D111:E111"/>
    <mergeCell ref="I111:J111"/>
    <mergeCell ref="O111:P111"/>
    <mergeCell ref="Q107:Q108"/>
    <mergeCell ref="R107:R108"/>
    <mergeCell ref="D108:E108"/>
    <mergeCell ref="I108:J108"/>
    <mergeCell ref="O108:P108"/>
    <mergeCell ref="B109:B110"/>
    <mergeCell ref="C109:C110"/>
    <mergeCell ref="D109:E109"/>
    <mergeCell ref="I109:J109"/>
    <mergeCell ref="O109:P109"/>
    <mergeCell ref="Q111:Q112"/>
    <mergeCell ref="R111:R112"/>
    <mergeCell ref="D112:E112"/>
    <mergeCell ref="I112:J112"/>
    <mergeCell ref="O112:P112"/>
    <mergeCell ref="Q109:Q110"/>
    <mergeCell ref="R109:R110"/>
    <mergeCell ref="D110:E110"/>
    <mergeCell ref="I110:J110"/>
  </mergeCells>
  <conditionalFormatting sqref="I15 I13 I17">
    <cfRule type="expression" dxfId="39" priority="18">
      <formula>I13=K13</formula>
    </cfRule>
    <cfRule type="expression" dxfId="38" priority="19">
      <formula>I13&gt;K13</formula>
    </cfRule>
  </conditionalFormatting>
  <conditionalFormatting sqref="K13 K15 K17">
    <cfRule type="expression" dxfId="37" priority="17">
      <formula>K13=I13</formula>
    </cfRule>
    <cfRule type="expression" dxfId="36" priority="20">
      <formula>K13&gt;I13</formula>
    </cfRule>
  </conditionalFormatting>
  <conditionalFormatting sqref="H66 H10 H38 H94">
    <cfRule type="expression" dxfId="35" priority="15">
      <formula>H10=L10</formula>
    </cfRule>
    <cfRule type="expression" dxfId="34" priority="16">
      <formula>H10&gt;L10</formula>
    </cfRule>
  </conditionalFormatting>
  <conditionalFormatting sqref="L66 L10 L38 L94">
    <cfRule type="expression" dxfId="33" priority="13">
      <formula>L10=H10</formula>
    </cfRule>
    <cfRule type="expression" dxfId="32" priority="14">
      <formula>L10&gt;H10</formula>
    </cfRule>
  </conditionalFormatting>
  <conditionalFormatting sqref="I43 I41 I45">
    <cfRule type="expression" dxfId="31" priority="10">
      <formula>I41=K41</formula>
    </cfRule>
    <cfRule type="expression" dxfId="30" priority="11">
      <formula>I41&gt;K41</formula>
    </cfRule>
  </conditionalFormatting>
  <conditionalFormatting sqref="K41 K43 K45">
    <cfRule type="expression" dxfId="29" priority="9">
      <formula>K41=I41</formula>
    </cfRule>
    <cfRule type="expression" dxfId="28" priority="12">
      <formula>K41&gt;I41</formula>
    </cfRule>
  </conditionalFormatting>
  <conditionalFormatting sqref="I71 I69 I73">
    <cfRule type="expression" dxfId="27" priority="6">
      <formula>I69=K69</formula>
    </cfRule>
    <cfRule type="expression" dxfId="26" priority="7">
      <formula>I69&gt;K69</formula>
    </cfRule>
  </conditionalFormatting>
  <conditionalFormatting sqref="K69 K71 K73">
    <cfRule type="expression" dxfId="25" priority="5">
      <formula>K69=I69</formula>
    </cfRule>
    <cfRule type="expression" dxfId="24" priority="8">
      <formula>K69&gt;I69</formula>
    </cfRule>
  </conditionalFormatting>
  <conditionalFormatting sqref="I99 I97 I101">
    <cfRule type="expression" dxfId="23" priority="2">
      <formula>I97=K97</formula>
    </cfRule>
    <cfRule type="expression" dxfId="22" priority="3">
      <formula>I97&gt;K97</formula>
    </cfRule>
  </conditionalFormatting>
  <conditionalFormatting sqref="K97 K99 K101">
    <cfRule type="expression" dxfId="21" priority="1">
      <formula>K97=I97</formula>
    </cfRule>
    <cfRule type="expression" dxfId="20" priority="4">
      <formula>K97&gt;I97</formula>
    </cfRule>
  </conditionalFormatting>
  <printOptions horizontalCentered="1" verticalCentered="1"/>
  <pageMargins left="0.51181102362204722" right="0.51181102362204722" top="0.39370078740157483" bottom="0.39370078740157483" header="0.31496062992125984" footer="0.31496062992125984"/>
  <pageSetup paperSize="9" orientation="landscape" horizontalDpi="4294967293" r:id="rId1"/>
  <rowBreaks count="3" manualBreakCount="3">
    <brk id="29" min="1" max="17" man="1"/>
    <brk id="57" min="1" max="17" man="1"/>
    <brk id="85" min="1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opLeftCell="A19" zoomScaleNormal="100" workbookViewId="0">
      <selection activeCell="L34" sqref="L34"/>
    </sheetView>
  </sheetViews>
  <sheetFormatPr baseColWidth="10" defaultRowHeight="26.1" customHeight="1" x14ac:dyDescent="0.25"/>
  <cols>
    <col min="3" max="3" width="5.42578125" customWidth="1"/>
    <col min="4" max="4" width="30" customWidth="1"/>
    <col min="5" max="5" width="13.140625" customWidth="1"/>
    <col min="6" max="7" width="11.42578125" customWidth="1"/>
  </cols>
  <sheetData>
    <row r="1" spans="3:7" ht="26.1" customHeight="1" x14ac:dyDescent="0.35">
      <c r="C1" s="271" t="s">
        <v>71</v>
      </c>
      <c r="D1" s="272"/>
      <c r="E1" s="272"/>
      <c r="F1" s="272"/>
      <c r="G1" s="273"/>
    </row>
    <row r="2" spans="3:7" ht="32.1" customHeight="1" x14ac:dyDescent="0.35">
      <c r="C2" s="60"/>
      <c r="D2" s="60" t="s">
        <v>16</v>
      </c>
      <c r="E2" s="61" t="s">
        <v>37</v>
      </c>
      <c r="F2" s="62" t="s">
        <v>94</v>
      </c>
      <c r="G2" s="62" t="s">
        <v>28</v>
      </c>
    </row>
    <row r="3" spans="3:7" ht="26.1" customHeight="1" x14ac:dyDescent="0.35">
      <c r="C3" s="60" t="s">
        <v>29</v>
      </c>
      <c r="D3" s="60" t="s">
        <v>46</v>
      </c>
      <c r="E3" s="70">
        <v>9</v>
      </c>
      <c r="F3" s="70">
        <v>58</v>
      </c>
      <c r="G3" s="70">
        <v>3616.8</v>
      </c>
    </row>
    <row r="4" spans="3:7" ht="26.1" customHeight="1" x14ac:dyDescent="0.35">
      <c r="C4" s="60" t="s">
        <v>30</v>
      </c>
      <c r="D4" s="63" t="s">
        <v>43</v>
      </c>
      <c r="E4" s="68">
        <v>8</v>
      </c>
      <c r="F4" s="68">
        <v>56</v>
      </c>
      <c r="G4" s="68">
        <v>3606.1</v>
      </c>
    </row>
    <row r="5" spans="3:7" ht="26.1" customHeight="1" x14ac:dyDescent="0.35">
      <c r="C5" s="60" t="s">
        <v>31</v>
      </c>
      <c r="D5" s="60" t="s">
        <v>48</v>
      </c>
      <c r="E5" s="70">
        <v>7</v>
      </c>
      <c r="F5" s="70">
        <v>45</v>
      </c>
      <c r="G5" s="71">
        <v>3577</v>
      </c>
    </row>
    <row r="6" spans="3:7" ht="26.1" customHeight="1" x14ac:dyDescent="0.35">
      <c r="C6" s="60" t="s">
        <v>32</v>
      </c>
      <c r="D6" s="60" t="s">
        <v>44</v>
      </c>
      <c r="E6" s="70">
        <v>6</v>
      </c>
      <c r="F6" s="70">
        <v>50</v>
      </c>
      <c r="G6" s="71">
        <v>3563.5</v>
      </c>
    </row>
    <row r="7" spans="3:7" ht="26.1" customHeight="1" x14ac:dyDescent="0.35">
      <c r="C7" s="63" t="s">
        <v>33</v>
      </c>
      <c r="D7" s="60" t="s">
        <v>45</v>
      </c>
      <c r="E7" s="70">
        <v>3</v>
      </c>
      <c r="F7" s="70">
        <v>26</v>
      </c>
      <c r="G7" s="70">
        <v>3439.9</v>
      </c>
    </row>
    <row r="8" spans="3:7" ht="26.1" customHeight="1" x14ac:dyDescent="0.35">
      <c r="C8" s="60" t="s">
        <v>34</v>
      </c>
      <c r="D8" s="60" t="s">
        <v>42</v>
      </c>
      <c r="E8" s="70">
        <v>3</v>
      </c>
      <c r="F8" s="70">
        <v>18</v>
      </c>
      <c r="G8" s="70">
        <v>3423.9</v>
      </c>
    </row>
    <row r="9" spans="3:7" ht="26.1" customHeight="1" x14ac:dyDescent="0.35">
      <c r="C9" s="60" t="s">
        <v>35</v>
      </c>
      <c r="D9" s="60" t="s">
        <v>95</v>
      </c>
      <c r="E9" s="70">
        <v>0</v>
      </c>
      <c r="F9" s="70">
        <v>19</v>
      </c>
      <c r="G9" s="71">
        <v>3069.6</v>
      </c>
    </row>
    <row r="10" spans="3:7" ht="26.1" customHeight="1" x14ac:dyDescent="0.35">
      <c r="C10" s="140" t="s">
        <v>36</v>
      </c>
      <c r="D10" s="60" t="s">
        <v>68</v>
      </c>
      <c r="E10" s="70">
        <v>0</v>
      </c>
      <c r="F10" s="70">
        <v>13</v>
      </c>
      <c r="G10" s="70">
        <v>3455.7</v>
      </c>
    </row>
    <row r="11" spans="3:7" ht="26.1" customHeight="1" x14ac:dyDescent="0.35">
      <c r="C11" s="65"/>
      <c r="D11" s="65"/>
      <c r="E11" s="65"/>
      <c r="F11" s="66"/>
      <c r="G11" s="66"/>
    </row>
    <row r="12" spans="3:7" ht="26.1" customHeight="1" thickBot="1" x14ac:dyDescent="0.4">
      <c r="C12" s="65"/>
      <c r="D12" s="65"/>
      <c r="E12" s="65"/>
      <c r="F12" s="66"/>
      <c r="G12" s="66"/>
    </row>
    <row r="13" spans="3:7" ht="26.1" customHeight="1" x14ac:dyDescent="0.35">
      <c r="C13" s="271" t="s">
        <v>71</v>
      </c>
      <c r="D13" s="272"/>
      <c r="E13" s="272"/>
      <c r="F13" s="272"/>
      <c r="G13" s="273"/>
    </row>
    <row r="14" spans="3:7" ht="33.75" customHeight="1" x14ac:dyDescent="0.35">
      <c r="C14" s="60"/>
      <c r="D14" s="60" t="s">
        <v>96</v>
      </c>
      <c r="E14" s="61" t="s">
        <v>37</v>
      </c>
      <c r="F14" s="62" t="s">
        <v>94</v>
      </c>
      <c r="G14" s="62" t="s">
        <v>28</v>
      </c>
    </row>
    <row r="15" spans="3:7" ht="30.75" customHeight="1" x14ac:dyDescent="0.35">
      <c r="C15" s="60" t="s">
        <v>29</v>
      </c>
      <c r="D15" s="60" t="s">
        <v>44</v>
      </c>
      <c r="E15" s="68">
        <v>3</v>
      </c>
      <c r="F15" s="68">
        <v>22</v>
      </c>
      <c r="G15" s="68">
        <v>1187.8</v>
      </c>
    </row>
    <row r="16" spans="3:7" ht="26.1" customHeight="1" x14ac:dyDescent="0.35">
      <c r="C16" s="60" t="s">
        <v>30</v>
      </c>
      <c r="D16" s="60" t="s">
        <v>46</v>
      </c>
      <c r="E16" s="70">
        <v>3</v>
      </c>
      <c r="F16" s="70">
        <v>18</v>
      </c>
      <c r="G16" s="70">
        <v>1198.5</v>
      </c>
    </row>
    <row r="17" spans="3:7" ht="26.1" customHeight="1" x14ac:dyDescent="0.35">
      <c r="C17" s="60" t="s">
        <v>31</v>
      </c>
      <c r="D17" s="60" t="s">
        <v>45</v>
      </c>
      <c r="E17" s="70">
        <v>3</v>
      </c>
      <c r="F17" s="70">
        <v>14</v>
      </c>
      <c r="G17" s="71">
        <v>1140</v>
      </c>
    </row>
    <row r="18" spans="3:7" ht="26.1" customHeight="1" x14ac:dyDescent="0.35">
      <c r="C18" s="63" t="s">
        <v>32</v>
      </c>
      <c r="D18" s="63" t="s">
        <v>43</v>
      </c>
      <c r="E18" s="70">
        <v>2</v>
      </c>
      <c r="F18" s="70">
        <v>12</v>
      </c>
      <c r="G18" s="70">
        <v>1204.5999999999999</v>
      </c>
    </row>
    <row r="19" spans="3:7" ht="26.1" customHeight="1" x14ac:dyDescent="0.35">
      <c r="C19" s="60" t="s">
        <v>33</v>
      </c>
      <c r="D19" s="60" t="s">
        <v>48</v>
      </c>
      <c r="E19" s="70">
        <v>1</v>
      </c>
      <c r="F19" s="70">
        <v>12</v>
      </c>
      <c r="G19" s="71">
        <v>1190.2</v>
      </c>
    </row>
    <row r="20" spans="3:7" ht="26.1" customHeight="1" x14ac:dyDescent="0.35">
      <c r="C20" s="60" t="s">
        <v>34</v>
      </c>
      <c r="D20" s="60" t="s">
        <v>95</v>
      </c>
      <c r="E20" s="70">
        <v>0</v>
      </c>
      <c r="F20" s="70">
        <v>10</v>
      </c>
      <c r="G20" s="70">
        <v>1132.7</v>
      </c>
    </row>
    <row r="21" spans="3:7" ht="26.1" customHeight="1" x14ac:dyDescent="0.35">
      <c r="C21" s="60" t="s">
        <v>35</v>
      </c>
      <c r="D21" s="60" t="s">
        <v>68</v>
      </c>
      <c r="E21" s="70">
        <v>0</v>
      </c>
      <c r="F21" s="70">
        <v>6</v>
      </c>
      <c r="G21" s="71">
        <v>1146.8</v>
      </c>
    </row>
    <row r="22" spans="3:7" ht="26.1" customHeight="1" x14ac:dyDescent="0.35">
      <c r="C22" s="60" t="s">
        <v>36</v>
      </c>
      <c r="D22" s="60" t="s">
        <v>42</v>
      </c>
      <c r="E22" s="70">
        <v>0</v>
      </c>
      <c r="F22" s="70">
        <v>2</v>
      </c>
      <c r="G22" s="70">
        <v>1125.7</v>
      </c>
    </row>
    <row r="24" spans="3:7" ht="26.1" customHeight="1" thickBot="1" x14ac:dyDescent="0.35">
      <c r="C24" s="339"/>
      <c r="D24" s="339"/>
      <c r="E24" s="339"/>
      <c r="F24" s="339"/>
      <c r="G24" s="339"/>
    </row>
    <row r="25" spans="3:7" ht="26.1" customHeight="1" x14ac:dyDescent="0.35">
      <c r="C25" s="271" t="s">
        <v>71</v>
      </c>
      <c r="D25" s="272"/>
      <c r="E25" s="272"/>
      <c r="F25" s="272"/>
      <c r="G25" s="273"/>
    </row>
    <row r="26" spans="3:7" ht="38.25" customHeight="1" x14ac:dyDescent="0.35">
      <c r="C26" s="60"/>
      <c r="D26" s="60" t="s">
        <v>97</v>
      </c>
      <c r="E26" s="61" t="s">
        <v>37</v>
      </c>
      <c r="F26" s="62" t="s">
        <v>94</v>
      </c>
      <c r="G26" s="62" t="s">
        <v>28</v>
      </c>
    </row>
    <row r="27" spans="3:7" ht="26.1" customHeight="1" x14ac:dyDescent="0.35">
      <c r="C27" s="60" t="s">
        <v>29</v>
      </c>
      <c r="D27" s="60" t="s">
        <v>46</v>
      </c>
      <c r="E27" s="68">
        <v>3</v>
      </c>
      <c r="F27" s="68">
        <v>22</v>
      </c>
      <c r="G27" s="68">
        <v>1211.7</v>
      </c>
    </row>
    <row r="28" spans="3:7" ht="26.1" customHeight="1" x14ac:dyDescent="0.35">
      <c r="C28" s="60" t="s">
        <v>30</v>
      </c>
      <c r="D28" s="63" t="s">
        <v>43</v>
      </c>
      <c r="E28" s="70">
        <v>3</v>
      </c>
      <c r="F28" s="70">
        <v>22</v>
      </c>
      <c r="G28" s="70">
        <v>1199.5999999999999</v>
      </c>
    </row>
    <row r="29" spans="3:7" ht="26.1" customHeight="1" x14ac:dyDescent="0.35">
      <c r="C29" s="60" t="s">
        <v>31</v>
      </c>
      <c r="D29" s="60" t="s">
        <v>48</v>
      </c>
      <c r="E29" s="70">
        <v>3</v>
      </c>
      <c r="F29" s="70">
        <v>19</v>
      </c>
      <c r="G29" s="70">
        <v>1187.5</v>
      </c>
    </row>
    <row r="30" spans="3:7" ht="26.1" customHeight="1" x14ac:dyDescent="0.35">
      <c r="C30" s="63" t="s">
        <v>32</v>
      </c>
      <c r="D30" s="60" t="s">
        <v>44</v>
      </c>
      <c r="E30" s="70">
        <v>3</v>
      </c>
      <c r="F30" s="70">
        <v>18</v>
      </c>
      <c r="G30" s="70">
        <v>1185.7</v>
      </c>
    </row>
    <row r="31" spans="3:7" ht="26.1" customHeight="1" x14ac:dyDescent="0.35">
      <c r="C31" s="60" t="s">
        <v>33</v>
      </c>
      <c r="D31" s="60" t="s">
        <v>95</v>
      </c>
      <c r="E31" s="70">
        <v>0</v>
      </c>
      <c r="F31" s="70">
        <v>6</v>
      </c>
      <c r="G31" s="71">
        <v>1148.5</v>
      </c>
    </row>
    <row r="32" spans="3:7" ht="26.1" customHeight="1" x14ac:dyDescent="0.35">
      <c r="C32" s="60" t="s">
        <v>34</v>
      </c>
      <c r="D32" s="60" t="s">
        <v>68</v>
      </c>
      <c r="E32" s="70">
        <v>0</v>
      </c>
      <c r="F32" s="70">
        <v>5</v>
      </c>
      <c r="G32" s="70">
        <v>1157.7</v>
      </c>
    </row>
    <row r="33" spans="3:7" ht="26.1" customHeight="1" x14ac:dyDescent="0.35">
      <c r="C33" s="60" t="s">
        <v>35</v>
      </c>
      <c r="D33" s="60" t="s">
        <v>45</v>
      </c>
      <c r="E33" s="70">
        <v>0</v>
      </c>
      <c r="F33" s="70">
        <v>2</v>
      </c>
      <c r="G33" s="71">
        <v>1165.2</v>
      </c>
    </row>
    <row r="34" spans="3:7" ht="26.1" customHeight="1" x14ac:dyDescent="0.35">
      <c r="C34" s="60" t="s">
        <v>36</v>
      </c>
      <c r="D34" s="60" t="s">
        <v>42</v>
      </c>
      <c r="E34" s="70">
        <v>0</v>
      </c>
      <c r="F34" s="70">
        <v>2</v>
      </c>
      <c r="G34" s="70">
        <v>1161.3</v>
      </c>
    </row>
    <row r="36" spans="3:7" ht="26.1" customHeight="1" x14ac:dyDescent="0.3">
      <c r="C36" s="72" t="s">
        <v>38</v>
      </c>
      <c r="D36" s="72"/>
      <c r="E36" s="72"/>
      <c r="F36" s="72"/>
      <c r="G36" s="72"/>
    </row>
    <row r="37" spans="3:7" ht="26.1" customHeight="1" x14ac:dyDescent="0.3">
      <c r="C37" s="72" t="s">
        <v>39</v>
      </c>
      <c r="D37" s="72"/>
      <c r="E37" s="72"/>
      <c r="F37" s="72"/>
      <c r="G37" s="72"/>
    </row>
    <row r="38" spans="3:7" ht="26.1" customHeight="1" x14ac:dyDescent="0.3">
      <c r="C38" s="74"/>
    </row>
  </sheetData>
  <mergeCells count="4">
    <mergeCell ref="C1:G1"/>
    <mergeCell ref="C13:G13"/>
    <mergeCell ref="C24:G24"/>
    <mergeCell ref="C25:G2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13"/>
  <sheetViews>
    <sheetView showRowColHeaders="0" tabSelected="1" topLeftCell="A67" zoomScaleNormal="100" workbookViewId="0">
      <selection activeCell="U76" sqref="U76"/>
    </sheetView>
  </sheetViews>
  <sheetFormatPr baseColWidth="10" defaultColWidth="10.28515625" defaultRowHeight="14.25" x14ac:dyDescent="0.2"/>
  <cols>
    <col min="1" max="1" width="2" style="141" customWidth="1"/>
    <col min="2" max="2" width="6.42578125" style="141" customWidth="1"/>
    <col min="3" max="3" width="29.28515625" style="141" customWidth="1"/>
    <col min="4" max="7" width="5.28515625" style="141" customWidth="1"/>
    <col min="8" max="8" width="6.42578125" style="141" customWidth="1"/>
    <col min="9" max="9" width="5.28515625" style="141" customWidth="1"/>
    <col min="10" max="10" width="1.85546875" style="141" customWidth="1"/>
    <col min="11" max="11" width="5.28515625" style="141" customWidth="1"/>
    <col min="12" max="12" width="6.42578125" style="141" customWidth="1"/>
    <col min="13" max="16" width="5.28515625" style="141" customWidth="1"/>
    <col min="17" max="17" width="29.28515625" style="141" customWidth="1"/>
    <col min="18" max="18" width="6.42578125" style="141" customWidth="1"/>
    <col min="19" max="19" width="1.7109375" style="141" customWidth="1"/>
    <col min="20" max="24" width="12.5703125" style="141" customWidth="1"/>
    <col min="25" max="25" width="25.5703125" style="171" customWidth="1"/>
    <col min="26" max="29" width="3.28515625" style="172" customWidth="1"/>
    <col min="30" max="30" width="4.85546875" style="172" customWidth="1"/>
    <col min="31" max="1025" width="12.5703125" style="141" customWidth="1"/>
    <col min="1026" max="16384" width="10.28515625" style="202"/>
  </cols>
  <sheetData>
    <row r="2" spans="2:18" ht="16.5" customHeight="1" x14ac:dyDescent="0.2">
      <c r="C2" s="142" t="s">
        <v>0</v>
      </c>
      <c r="D2" s="360" t="s">
        <v>1</v>
      </c>
      <c r="E2" s="360"/>
      <c r="F2" s="360"/>
      <c r="G2" s="143">
        <v>4</v>
      </c>
      <c r="H2" s="361" t="s">
        <v>2</v>
      </c>
      <c r="I2" s="361"/>
      <c r="J2" s="362">
        <v>43841</v>
      </c>
      <c r="K2" s="362"/>
      <c r="L2" s="362"/>
      <c r="M2" s="362"/>
      <c r="N2" s="142" t="s">
        <v>3</v>
      </c>
      <c r="O2" s="363" t="s">
        <v>86</v>
      </c>
      <c r="P2" s="363"/>
      <c r="Q2" s="363"/>
    </row>
    <row r="3" spans="2:18" ht="19.5" customHeight="1" x14ac:dyDescent="0.2"/>
    <row r="4" spans="2:18" ht="19.5" customHeight="1" x14ac:dyDescent="0.25">
      <c r="D4" s="366" t="s">
        <v>4</v>
      </c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</row>
    <row r="5" spans="2:18" ht="19.5" customHeight="1" x14ac:dyDescent="0.25">
      <c r="D5" s="367" t="s">
        <v>69</v>
      </c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</row>
    <row r="6" spans="2:18" ht="19.5" customHeight="1" x14ac:dyDescent="0.25">
      <c r="D6" s="366" t="s">
        <v>5</v>
      </c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</row>
    <row r="7" spans="2:18" ht="19.5" customHeight="1" x14ac:dyDescent="0.2">
      <c r="C7" s="141" t="s">
        <v>98</v>
      </c>
    </row>
    <row r="8" spans="2:18" ht="16.5" customHeight="1" x14ac:dyDescent="0.2">
      <c r="D8" s="368" t="s">
        <v>1</v>
      </c>
      <c r="E8" s="368"/>
      <c r="F8" s="368"/>
      <c r="G8" s="368"/>
      <c r="H8" s="368"/>
      <c r="I8" s="144">
        <v>4</v>
      </c>
      <c r="J8" s="145"/>
      <c r="K8" s="369" t="s">
        <v>6</v>
      </c>
      <c r="L8" s="369"/>
      <c r="M8" s="369"/>
      <c r="N8" s="144">
        <v>1</v>
      </c>
      <c r="O8" s="146"/>
      <c r="P8" s="147"/>
    </row>
    <row r="9" spans="2:18" ht="8.25" customHeight="1" x14ac:dyDescent="0.2"/>
    <row r="10" spans="2:18" ht="16.5" customHeight="1" x14ac:dyDescent="0.2">
      <c r="B10" s="370" t="s">
        <v>80</v>
      </c>
      <c r="C10" s="370"/>
      <c r="D10" s="370"/>
      <c r="E10" s="370"/>
      <c r="F10" s="370"/>
      <c r="G10" s="370"/>
      <c r="H10" s="148">
        <f>IF(I19=0,0,IF(I19&gt;K19,3,IF(AND(I19=K19,I29=K29),1,I29)))</f>
        <v>3</v>
      </c>
      <c r="I10" s="343" t="s">
        <v>7</v>
      </c>
      <c r="J10" s="343"/>
      <c r="K10" s="343"/>
      <c r="L10" s="148">
        <f>IF(K19=0,0,IF(K19&gt;I19,3,IF(AND(K19=I19,K29=I29),1,K29)))</f>
        <v>0</v>
      </c>
      <c r="M10" s="370" t="s">
        <v>83</v>
      </c>
      <c r="N10" s="370"/>
      <c r="O10" s="370"/>
      <c r="P10" s="370"/>
      <c r="Q10" s="370"/>
      <c r="R10" s="370"/>
    </row>
    <row r="12" spans="2:18" ht="16.5" customHeight="1" thickBot="1" x14ac:dyDescent="0.25">
      <c r="B12" s="149" t="s">
        <v>8</v>
      </c>
      <c r="C12" s="150" t="s">
        <v>9</v>
      </c>
      <c r="D12" s="151" t="s">
        <v>10</v>
      </c>
      <c r="E12" s="151" t="s">
        <v>11</v>
      </c>
      <c r="F12" s="151" t="s">
        <v>12</v>
      </c>
      <c r="G12" s="151" t="s">
        <v>13</v>
      </c>
      <c r="H12" s="150" t="s">
        <v>14</v>
      </c>
      <c r="I12" s="152"/>
      <c r="J12" s="152"/>
      <c r="K12" s="152"/>
      <c r="L12" s="153"/>
      <c r="M12" s="151" t="s">
        <v>13</v>
      </c>
      <c r="N12" s="151" t="s">
        <v>12</v>
      </c>
      <c r="O12" s="151" t="s">
        <v>11</v>
      </c>
      <c r="P12" s="151" t="s">
        <v>10</v>
      </c>
      <c r="Q12" s="153" t="s">
        <v>9</v>
      </c>
      <c r="R12" s="154" t="s">
        <v>8</v>
      </c>
    </row>
    <row r="13" spans="2:18" ht="30" customHeight="1" x14ac:dyDescent="0.2">
      <c r="B13" s="364">
        <v>1</v>
      </c>
      <c r="C13" s="358" t="s">
        <v>59</v>
      </c>
      <c r="D13" s="155">
        <v>99.4</v>
      </c>
      <c r="E13" s="155">
        <v>99.4</v>
      </c>
      <c r="F13" s="155">
        <v>101.1</v>
      </c>
      <c r="G13" s="155">
        <v>101</v>
      </c>
      <c r="H13" s="156">
        <f>IF(SUM(D13:G13)=0,0,SUM(D13:G13))</f>
        <v>400.9</v>
      </c>
      <c r="I13" s="157">
        <f>IF(SUM(D14:H14)=0,0,SUM(D14:H14))</f>
        <v>4</v>
      </c>
      <c r="J13" s="158" t="s">
        <v>15</v>
      </c>
      <c r="K13" s="159">
        <f>IF(SUM(M14:P14)=0,0,SUM(M14:P14))</f>
        <v>4</v>
      </c>
      <c r="L13" s="156">
        <f>IF(SUM(M13:P13)=0,0,SUM(M13:P13))</f>
        <v>399.70000000000005</v>
      </c>
      <c r="M13" s="155">
        <v>101.9</v>
      </c>
      <c r="N13" s="155">
        <v>99.1</v>
      </c>
      <c r="O13" s="155">
        <v>99.1</v>
      </c>
      <c r="P13" s="155">
        <v>99.6</v>
      </c>
      <c r="Q13" s="365" t="s">
        <v>52</v>
      </c>
      <c r="R13" s="364">
        <v>2</v>
      </c>
    </row>
    <row r="14" spans="2:18" ht="16.5" customHeight="1" x14ac:dyDescent="0.2">
      <c r="B14" s="364"/>
      <c r="C14" s="358"/>
      <c r="D14" s="160">
        <f>IF(D13=0,"",IF(D13&gt;P13,2,IF(D13=P13,1,0)))</f>
        <v>0</v>
      </c>
      <c r="E14" s="160">
        <f>IF(E13=0,"",IF(E13&gt;O13,2,IF(E13=O13,1,0)))</f>
        <v>2</v>
      </c>
      <c r="F14" s="160">
        <f>IF(F13=0,"",IF(F13&gt;N13,2,IF(F13=N13,1,0)))</f>
        <v>2</v>
      </c>
      <c r="G14" s="160">
        <f>IF(G13=0,"",IF(G13&gt;M13,2,IF(G13=M13,1,0)))</f>
        <v>0</v>
      </c>
      <c r="H14" s="161"/>
      <c r="I14" s="162"/>
      <c r="J14" s="163"/>
      <c r="K14" s="164"/>
      <c r="L14" s="161"/>
      <c r="M14" s="160">
        <f>IF(M13=0,"",IF(M13&gt;G13,2,IF(M13=G13,1,0)))</f>
        <v>2</v>
      </c>
      <c r="N14" s="160">
        <f>IF(N13=0,"",IF(N13&gt;F13,2,IF(N13=F13,1,0)))</f>
        <v>0</v>
      </c>
      <c r="O14" s="160">
        <f>IF(O13=0,"",IF(O13&gt;E13,2,IF(E13=O13,1,0)))</f>
        <v>0</v>
      </c>
      <c r="P14" s="160">
        <f>IF(P13=0,"",IF(P13&gt;D13,2,IF(P13=D13,1,0)))</f>
        <v>2</v>
      </c>
      <c r="Q14" s="365"/>
      <c r="R14" s="364"/>
    </row>
    <row r="15" spans="2:18" ht="30" customHeight="1" x14ac:dyDescent="0.2">
      <c r="B15" s="357">
        <v>4</v>
      </c>
      <c r="C15" s="358" t="s">
        <v>64</v>
      </c>
      <c r="D15" s="165">
        <v>104.2</v>
      </c>
      <c r="E15" s="165">
        <v>100.9</v>
      </c>
      <c r="F15" s="165">
        <v>102.6</v>
      </c>
      <c r="G15" s="165">
        <v>102.1</v>
      </c>
      <c r="H15" s="166">
        <f>IF(SUM(D15:G15)=0,0,SUM(D15:G15))</f>
        <v>409.80000000000007</v>
      </c>
      <c r="I15" s="167">
        <f>IF(SUM(D16:H16)=0,0,SUM(D16:H16))</f>
        <v>8</v>
      </c>
      <c r="J15" s="168" t="s">
        <v>15</v>
      </c>
      <c r="K15" s="169">
        <f>IF(SUM(M16:P16)=0,0,SUM(M16:P16))</f>
        <v>0</v>
      </c>
      <c r="L15" s="166">
        <f>IF(SUM(M15:P15)=0,0,SUM(M15:P15))</f>
        <v>390</v>
      </c>
      <c r="M15" s="165">
        <v>98.5</v>
      </c>
      <c r="N15" s="165">
        <v>94.6</v>
      </c>
      <c r="O15" s="165">
        <v>96.9</v>
      </c>
      <c r="P15" s="165">
        <v>100</v>
      </c>
      <c r="Q15" s="359" t="s">
        <v>51</v>
      </c>
      <c r="R15" s="357">
        <v>5</v>
      </c>
    </row>
    <row r="16" spans="2:18" ht="16.5" customHeight="1" x14ac:dyDescent="0.2">
      <c r="B16" s="357"/>
      <c r="C16" s="358"/>
      <c r="D16" s="170">
        <f>IF(D15=0,"",IF(D15&gt;P15,2,IF(D15=P15,1,0)))</f>
        <v>2</v>
      </c>
      <c r="E16" s="170">
        <f>IF(E15=0,"",IF(E15&gt;O15,2,IF(E15=O15,1,0)))</f>
        <v>2</v>
      </c>
      <c r="F16" s="170">
        <f>IF(F15=0,"",IF(F15&gt;N15,2,IF(F15=N15,1,0)))</f>
        <v>2</v>
      </c>
      <c r="G16" s="170">
        <f>IF(G15=0,"",IF(G15&gt;M15,2,IF(G15=M15,1,0)))</f>
        <v>2</v>
      </c>
      <c r="H16" s="161"/>
      <c r="I16" s="162"/>
      <c r="J16" s="163"/>
      <c r="K16" s="164"/>
      <c r="L16" s="161"/>
      <c r="M16" s="170">
        <f>IF(M15=0,"",IF(M15&gt;G15,2,IF(M15=G15,1,0)))</f>
        <v>0</v>
      </c>
      <c r="N16" s="170">
        <f>IF(N15=0,"",IF(N15&gt;F15,2,IF(N15=F15,1,0)))</f>
        <v>0</v>
      </c>
      <c r="O16" s="170">
        <f>IF(O15=0,"",IF(O15&gt;E15,2,IF(E15=O15,1,0)))</f>
        <v>0</v>
      </c>
      <c r="P16" s="170">
        <f>IF(P15=0,"",IF(P15&gt;D15,2,IF(P15=D15,1,0)))</f>
        <v>0</v>
      </c>
      <c r="Q16" s="359"/>
      <c r="R16" s="357"/>
    </row>
    <row r="17" spans="2:108" ht="30" customHeight="1" x14ac:dyDescent="0.2">
      <c r="B17" s="357">
        <v>7</v>
      </c>
      <c r="C17" s="358" t="s">
        <v>76</v>
      </c>
      <c r="D17" s="165">
        <v>98.6</v>
      </c>
      <c r="E17" s="165">
        <v>99.5</v>
      </c>
      <c r="F17" s="165">
        <v>100</v>
      </c>
      <c r="G17" s="165">
        <v>97.1</v>
      </c>
      <c r="H17" s="166">
        <f>IF(SUM(D17:G17)=0,0,SUM(D17:G17))</f>
        <v>395.20000000000005</v>
      </c>
      <c r="I17" s="167">
        <f>IF(SUM(D18:H18)=0,0,SUM(D18:H18))</f>
        <v>8</v>
      </c>
      <c r="J17" s="168" t="s">
        <v>15</v>
      </c>
      <c r="K17" s="169">
        <f>IF(SUM(M18:P18)=0,0,SUM(M18:P18))</f>
        <v>0</v>
      </c>
      <c r="L17" s="166">
        <f>IF(SUM(M17:P17)=0,0,SUM(M17:P17))</f>
        <v>374.7</v>
      </c>
      <c r="M17" s="165">
        <v>89</v>
      </c>
      <c r="N17" s="165">
        <v>93.5</v>
      </c>
      <c r="O17" s="165">
        <v>96.5</v>
      </c>
      <c r="P17" s="165">
        <v>95.7</v>
      </c>
      <c r="Q17" s="359" t="s">
        <v>78</v>
      </c>
      <c r="R17" s="357">
        <v>8</v>
      </c>
    </row>
    <row r="18" spans="2:108" ht="16.5" customHeight="1" x14ac:dyDescent="0.2">
      <c r="B18" s="357"/>
      <c r="C18" s="358"/>
      <c r="D18" s="170">
        <f>IF(D17=0,"",IF(D17&gt;P17,2,IF(D17=P17,1,0)))</f>
        <v>2</v>
      </c>
      <c r="E18" s="170">
        <f>IF(E17=0,"",IF(E17&gt;O17,2,IF(E17=O17,1,0)))</f>
        <v>2</v>
      </c>
      <c r="F18" s="170">
        <f>IF(F17=0,"",IF(F17&gt;N17,2,IF(F17=N17,1,0)))</f>
        <v>2</v>
      </c>
      <c r="G18" s="170">
        <f>IF(G17=0,"",IF(G17&gt;M17,2,IF(G17=M17,1,0)))</f>
        <v>2</v>
      </c>
      <c r="H18" s="161"/>
      <c r="I18" s="162"/>
      <c r="J18" s="163"/>
      <c r="K18" s="164"/>
      <c r="L18" s="161"/>
      <c r="M18" s="170">
        <f>IF(M17=0,"",IF(M17&gt;G17,2,IF(M17=G17,1,0)))</f>
        <v>0</v>
      </c>
      <c r="N18" s="170">
        <f>IF(N17=0,"",IF(N17&gt;F17,2,IF(N17=F17,1,0)))</f>
        <v>0</v>
      </c>
      <c r="O18" s="170">
        <f>IF(O17=0,"",IF(O17&gt;E17,2,IF(E17=O17,1,0)))</f>
        <v>0</v>
      </c>
      <c r="P18" s="170">
        <f>IF(P17=0,"",IF(P17&gt;D17,2,IF(P17=D17,1,0)))</f>
        <v>0</v>
      </c>
      <c r="Q18" s="359"/>
      <c r="R18" s="357"/>
    </row>
    <row r="19" spans="2:108" ht="16.5" customHeight="1" x14ac:dyDescent="0.2">
      <c r="B19" s="173"/>
      <c r="C19" s="345" t="str">
        <f>IF(AND(H19=0,L19=0),"",IF(OR(I19&gt;K19,K19&gt;I19),"kein Stechen erforderlich","Stechen"))</f>
        <v>kein Stechen erforderlich</v>
      </c>
      <c r="D19" s="345"/>
      <c r="E19" s="345"/>
      <c r="F19" s="357" t="s">
        <v>16</v>
      </c>
      <c r="G19" s="357"/>
      <c r="H19" s="174">
        <f>IF(SUM(H13:H18)=0,0,SUM(H13:H18))</f>
        <v>1205.9000000000001</v>
      </c>
      <c r="I19" s="175">
        <f>IF(SUM(I13:I18)=0,0,SUM(I13:I18))</f>
        <v>20</v>
      </c>
      <c r="J19" s="176" t="s">
        <v>15</v>
      </c>
      <c r="K19" s="177">
        <f>IF(SUM(K13:K18)=0,0,SUM(K13:K18))</f>
        <v>4</v>
      </c>
      <c r="L19" s="174">
        <f>IF(SUM(L13:L18)=0,0,SUM(L13:L18))</f>
        <v>1164.4000000000001</v>
      </c>
      <c r="M19" s="357" t="s">
        <v>16</v>
      </c>
      <c r="N19" s="357"/>
      <c r="O19" s="342" t="str">
        <f>C19</f>
        <v>kein Stechen erforderlich</v>
      </c>
      <c r="P19" s="342"/>
      <c r="Q19" s="342"/>
      <c r="R19" s="173"/>
      <c r="Y19" s="178"/>
      <c r="Z19" s="179"/>
      <c r="AA19" s="179"/>
      <c r="AB19" s="179"/>
      <c r="AC19" s="179"/>
      <c r="AE19" s="180"/>
      <c r="AF19" s="180"/>
      <c r="AG19" s="180"/>
      <c r="AH19" s="180"/>
      <c r="AI19" s="180"/>
      <c r="AK19" s="180"/>
      <c r="AL19" s="180"/>
      <c r="AM19" s="180"/>
      <c r="AN19" s="180"/>
      <c r="AO19" s="180"/>
      <c r="AQ19" s="180"/>
      <c r="AR19" s="180"/>
      <c r="AS19" s="180"/>
      <c r="AT19" s="180"/>
      <c r="AU19" s="180"/>
      <c r="AW19" s="180"/>
      <c r="AX19" s="180"/>
      <c r="AY19" s="180"/>
      <c r="AZ19" s="180"/>
      <c r="BA19" s="180"/>
      <c r="BC19" s="180"/>
      <c r="BD19" s="180"/>
      <c r="BE19" s="180"/>
      <c r="BF19" s="180"/>
      <c r="BG19" s="180"/>
      <c r="BI19" s="180"/>
      <c r="BJ19" s="180"/>
      <c r="BK19" s="180"/>
      <c r="BL19" s="180"/>
      <c r="BM19" s="180"/>
      <c r="BO19" s="180"/>
      <c r="BP19" s="180"/>
      <c r="BQ19" s="180"/>
      <c r="BR19" s="180"/>
      <c r="BS19" s="180"/>
      <c r="BU19" s="180"/>
      <c r="BV19" s="180"/>
      <c r="BW19" s="180"/>
      <c r="BX19" s="180"/>
      <c r="BY19" s="180"/>
      <c r="CA19" s="180"/>
      <c r="CB19" s="180"/>
      <c r="CC19" s="180"/>
      <c r="CD19" s="180"/>
      <c r="CE19" s="180"/>
      <c r="CG19" s="180"/>
      <c r="CH19" s="180"/>
      <c r="CI19" s="180"/>
      <c r="CJ19" s="180"/>
      <c r="CK19" s="180"/>
      <c r="CM19" s="180"/>
      <c r="CN19" s="180"/>
      <c r="CO19" s="180"/>
      <c r="CP19" s="180"/>
      <c r="CQ19" s="180"/>
      <c r="CS19" s="180"/>
      <c r="CT19" s="180"/>
      <c r="CU19" s="180"/>
      <c r="CV19" s="180"/>
      <c r="CW19" s="180"/>
      <c r="CY19" s="180"/>
      <c r="CZ19" s="180"/>
      <c r="DA19" s="180"/>
      <c r="DB19" s="180"/>
      <c r="DC19" s="180"/>
    </row>
    <row r="20" spans="2:108" ht="16.5" customHeight="1" thickBot="1" x14ac:dyDescent="0.25">
      <c r="B20" s="343"/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Y20" s="178"/>
      <c r="Z20" s="179"/>
      <c r="AA20" s="179"/>
      <c r="AB20" s="179"/>
      <c r="AC20" s="179"/>
      <c r="AE20" s="180"/>
      <c r="AF20" s="180"/>
      <c r="AG20" s="180"/>
      <c r="AH20" s="180"/>
      <c r="AI20" s="180"/>
      <c r="AK20" s="180"/>
      <c r="AL20" s="180"/>
      <c r="AM20" s="180"/>
      <c r="AN20" s="180"/>
      <c r="AO20" s="180"/>
      <c r="AQ20" s="180"/>
      <c r="AR20" s="180"/>
      <c r="AS20" s="180"/>
      <c r="AT20" s="180"/>
      <c r="AU20" s="180"/>
      <c r="AW20" s="180"/>
      <c r="AX20" s="180"/>
      <c r="AY20" s="180"/>
      <c r="AZ20" s="180"/>
      <c r="BA20" s="180"/>
      <c r="BC20" s="180"/>
      <c r="BD20" s="180"/>
      <c r="BE20" s="180"/>
      <c r="BF20" s="180"/>
      <c r="BG20" s="180"/>
      <c r="BI20" s="180"/>
      <c r="BJ20" s="180"/>
      <c r="BK20" s="180"/>
      <c r="BL20" s="180"/>
      <c r="BM20" s="180"/>
      <c r="BO20" s="180"/>
      <c r="BP20" s="180"/>
      <c r="BQ20" s="180"/>
      <c r="BR20" s="180"/>
      <c r="BS20" s="180"/>
      <c r="BU20" s="180"/>
      <c r="BV20" s="180"/>
      <c r="BW20" s="180"/>
      <c r="BX20" s="180"/>
      <c r="BY20" s="180"/>
      <c r="CA20" s="180"/>
      <c r="CB20" s="180"/>
      <c r="CC20" s="180"/>
      <c r="CD20" s="180"/>
      <c r="CE20" s="180"/>
      <c r="CG20" s="180"/>
      <c r="CH20" s="180"/>
      <c r="CI20" s="180"/>
      <c r="CJ20" s="180"/>
      <c r="CK20" s="180"/>
      <c r="CM20" s="180"/>
      <c r="CN20" s="180"/>
      <c r="CO20" s="180"/>
      <c r="CP20" s="180"/>
      <c r="CQ20" s="180"/>
      <c r="CS20" s="180"/>
      <c r="CT20" s="180"/>
      <c r="CU20" s="180"/>
      <c r="CV20" s="180"/>
      <c r="CW20" s="180"/>
      <c r="CY20" s="180"/>
      <c r="CZ20" s="180"/>
      <c r="DA20" s="180"/>
      <c r="DB20" s="180"/>
      <c r="DC20" s="180"/>
    </row>
    <row r="21" spans="2:108" ht="16.5" customHeight="1" thickBot="1" x14ac:dyDescent="0.25">
      <c r="C21" s="354" t="str">
        <f>IF(C19="Stechen",B10,"")</f>
        <v/>
      </c>
      <c r="D21" s="354"/>
      <c r="E21" s="354"/>
      <c r="F21" s="355" t="s">
        <v>17</v>
      </c>
      <c r="G21" s="355"/>
      <c r="H21" s="355" t="s">
        <v>18</v>
      </c>
      <c r="I21" s="355"/>
      <c r="J21" s="355"/>
      <c r="K21" s="355" t="s">
        <v>19</v>
      </c>
      <c r="L21" s="355"/>
      <c r="M21" s="355" t="s">
        <v>20</v>
      </c>
      <c r="N21" s="355"/>
      <c r="O21" s="356" t="str">
        <f>IF(O19="Stechen",M10,"")</f>
        <v/>
      </c>
      <c r="P21" s="356"/>
      <c r="Q21" s="356"/>
      <c r="Y21" s="178"/>
      <c r="Z21" s="179"/>
      <c r="AA21" s="179"/>
      <c r="AB21" s="179"/>
      <c r="AC21" s="179"/>
      <c r="AE21" s="180"/>
      <c r="AF21" s="180"/>
      <c r="AG21" s="180"/>
      <c r="AH21" s="180"/>
      <c r="AI21" s="180"/>
      <c r="AK21" s="180"/>
      <c r="AL21" s="180"/>
      <c r="AM21" s="180"/>
      <c r="AN21" s="180"/>
      <c r="AO21" s="180"/>
      <c r="AQ21" s="180"/>
      <c r="AR21" s="180"/>
      <c r="AS21" s="180"/>
      <c r="AT21" s="180"/>
      <c r="AU21" s="180"/>
      <c r="AW21" s="180"/>
      <c r="AX21" s="180"/>
      <c r="AY21" s="180"/>
      <c r="AZ21" s="180"/>
      <c r="BA21" s="180"/>
      <c r="BC21" s="180"/>
      <c r="BD21" s="180"/>
      <c r="BE21" s="180"/>
      <c r="BF21" s="180"/>
      <c r="BG21" s="180"/>
      <c r="BI21" s="180"/>
      <c r="BJ21" s="180"/>
      <c r="BK21" s="180"/>
      <c r="BL21" s="180"/>
      <c r="BM21" s="180"/>
      <c r="BO21" s="180"/>
      <c r="BP21" s="180"/>
      <c r="BQ21" s="180"/>
      <c r="BR21" s="180"/>
      <c r="BS21" s="180"/>
      <c r="BU21" s="180"/>
      <c r="BV21" s="180"/>
      <c r="BW21" s="180"/>
      <c r="BX21" s="180"/>
      <c r="BY21" s="180"/>
      <c r="CA21" s="180"/>
      <c r="CB21" s="180"/>
      <c r="CC21" s="180"/>
      <c r="CD21" s="180"/>
      <c r="CE21" s="180"/>
      <c r="CG21" s="180"/>
      <c r="CH21" s="180"/>
      <c r="CI21" s="180"/>
      <c r="CJ21" s="180"/>
      <c r="CK21" s="180"/>
      <c r="CM21" s="180"/>
      <c r="CN21" s="180"/>
      <c r="CO21" s="180"/>
      <c r="CP21" s="180"/>
      <c r="CQ21" s="180"/>
      <c r="CS21" s="180"/>
      <c r="CT21" s="180"/>
      <c r="CU21" s="180"/>
      <c r="CV21" s="180"/>
      <c r="CW21" s="180"/>
      <c r="CY21" s="180"/>
      <c r="CZ21" s="180"/>
      <c r="DA21" s="180"/>
      <c r="DB21" s="180"/>
      <c r="DC21" s="180"/>
    </row>
    <row r="22" spans="2:108" ht="16.5" customHeight="1" x14ac:dyDescent="0.2">
      <c r="B22" s="350" t="s">
        <v>14</v>
      </c>
      <c r="C22" s="350"/>
      <c r="D22" s="351" t="s">
        <v>21</v>
      </c>
      <c r="E22" s="351"/>
      <c r="F22" s="181">
        <v>1</v>
      </c>
      <c r="G22" s="182">
        <v>2</v>
      </c>
      <c r="H22" s="181">
        <v>3</v>
      </c>
      <c r="I22" s="352">
        <v>4</v>
      </c>
      <c r="J22" s="352"/>
      <c r="K22" s="181">
        <v>5</v>
      </c>
      <c r="L22" s="182">
        <v>6</v>
      </c>
      <c r="M22" s="181">
        <v>7</v>
      </c>
      <c r="N22" s="182">
        <v>8</v>
      </c>
      <c r="O22" s="351" t="s">
        <v>21</v>
      </c>
      <c r="P22" s="351"/>
      <c r="Q22" s="353" t="s">
        <v>14</v>
      </c>
      <c r="R22" s="353"/>
      <c r="Y22" s="178"/>
      <c r="Z22" s="179"/>
      <c r="AA22" s="179"/>
      <c r="AB22" s="179"/>
      <c r="AC22" s="179"/>
      <c r="AE22" s="180"/>
      <c r="AF22" s="180"/>
      <c r="AG22" s="180"/>
      <c r="AH22" s="180"/>
      <c r="AI22" s="180"/>
      <c r="AK22" s="180"/>
      <c r="AL22" s="180"/>
      <c r="AM22" s="180"/>
      <c r="AN22" s="180"/>
      <c r="AO22" s="180"/>
      <c r="AQ22" s="180"/>
      <c r="AR22" s="180"/>
      <c r="AS22" s="180"/>
      <c r="AT22" s="180"/>
      <c r="AU22" s="180"/>
      <c r="AW22" s="180"/>
      <c r="AX22" s="180"/>
      <c r="AY22" s="180"/>
      <c r="AZ22" s="180"/>
      <c r="BA22" s="180"/>
      <c r="BC22" s="180"/>
      <c r="BD22" s="180"/>
      <c r="BE22" s="180"/>
      <c r="BF22" s="180"/>
      <c r="BG22" s="180"/>
      <c r="BI22" s="180"/>
      <c r="BJ22" s="180"/>
      <c r="BK22" s="180"/>
      <c r="BL22" s="180"/>
      <c r="BM22" s="180"/>
      <c r="BO22" s="180"/>
      <c r="BP22" s="180"/>
      <c r="BQ22" s="180"/>
      <c r="BR22" s="180"/>
      <c r="BS22" s="180"/>
      <c r="BU22" s="180"/>
      <c r="BV22" s="180"/>
      <c r="BW22" s="180"/>
      <c r="BX22" s="180"/>
      <c r="BY22" s="180"/>
      <c r="CA22" s="180"/>
      <c r="CB22" s="180"/>
      <c r="CC22" s="180"/>
      <c r="CD22" s="180"/>
      <c r="CE22" s="180"/>
      <c r="CG22" s="180"/>
      <c r="CH22" s="180"/>
      <c r="CI22" s="180"/>
      <c r="CJ22" s="180"/>
      <c r="CK22" s="180"/>
      <c r="CM22" s="180"/>
      <c r="CN22" s="180"/>
      <c r="CO22" s="180"/>
      <c r="CP22" s="180"/>
      <c r="CQ22" s="180"/>
      <c r="CS22" s="180"/>
      <c r="CT22" s="180"/>
      <c r="CU22" s="180"/>
      <c r="CV22" s="180"/>
      <c r="CW22" s="180"/>
      <c r="CY22" s="180"/>
      <c r="CZ22" s="180"/>
      <c r="DA22" s="180"/>
      <c r="DB22" s="180"/>
      <c r="DC22" s="180"/>
    </row>
    <row r="23" spans="2:108" ht="16.5" customHeight="1" x14ac:dyDescent="0.2">
      <c r="B23" s="341">
        <f>IF(SUM(F24,H24,K24,M24)=0,0,SUM(F24,H24,K24,M24))</f>
        <v>0</v>
      </c>
      <c r="C23" s="342" t="s">
        <v>22</v>
      </c>
      <c r="D23" s="343" t="s">
        <v>23</v>
      </c>
      <c r="E23" s="343"/>
      <c r="F23" s="183"/>
      <c r="G23" s="184"/>
      <c r="H23" s="183"/>
      <c r="I23" s="344"/>
      <c r="J23" s="344"/>
      <c r="K23" s="183"/>
      <c r="L23" s="184"/>
      <c r="M23" s="183"/>
      <c r="N23" s="184"/>
      <c r="O23" s="340" t="s">
        <v>23</v>
      </c>
      <c r="P23" s="340"/>
      <c r="Q23" s="345" t="s">
        <v>22</v>
      </c>
      <c r="R23" s="341">
        <f>IF(SUM(N24,L24,I24,G24)=0,0,SUM(N24,L24,I24,G24))</f>
        <v>0</v>
      </c>
      <c r="Y23" s="178"/>
      <c r="Z23" s="179"/>
      <c r="AA23" s="179"/>
      <c r="AB23" s="179"/>
      <c r="AC23" s="179"/>
      <c r="AD23" s="179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  <c r="BJ23" s="180"/>
      <c r="BK23" s="180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0"/>
      <c r="DC23" s="180"/>
      <c r="DD23" s="180"/>
    </row>
    <row r="24" spans="2:108" ht="16.5" customHeight="1" x14ac:dyDescent="0.2">
      <c r="B24" s="341"/>
      <c r="C24" s="342"/>
      <c r="D24" s="346" t="s">
        <v>14</v>
      </c>
      <c r="E24" s="346"/>
      <c r="F24" s="185" t="str">
        <f>IF(F23="","",IF(F23&gt;G23,2,IF(F23=G23,1,0)))</f>
        <v/>
      </c>
      <c r="G24" s="186" t="str">
        <f>IF(G23="","",IF(G23&gt;F23,2,IF(G23=F23,1,0)))</f>
        <v/>
      </c>
      <c r="H24" s="185" t="str">
        <f>IF(H23="","",IF(H23&gt;I23,2,IF(H23=I23,1,0)))</f>
        <v/>
      </c>
      <c r="I24" s="347" t="str">
        <f>IF(I23="","",IF(I23&gt;H23,2,IF(I23=H23,1,0)))</f>
        <v/>
      </c>
      <c r="J24" s="347" t="str">
        <f>IF(J23="","",IF(J23&gt;I23,2,IF(J23=I23,1,"")))</f>
        <v/>
      </c>
      <c r="K24" s="185" t="str">
        <f>IF(K23="","",IF(K23&gt;L23,2,IF(K23=L23,1,0)))</f>
        <v/>
      </c>
      <c r="L24" s="186" t="str">
        <f>IF(L23="","",IF(L23&gt;K23,2,IF(L23=K23,1,0)))</f>
        <v/>
      </c>
      <c r="M24" s="185" t="str">
        <f>IF(M23="","",IF(M23&gt;N23,2,IF(M23=N23,1,0)))</f>
        <v/>
      </c>
      <c r="N24" s="186" t="str">
        <f>IF(N23="","",IF(N23&gt;M23,2,IF(N23=M23,1,0)))</f>
        <v/>
      </c>
      <c r="O24" s="340" t="s">
        <v>14</v>
      </c>
      <c r="P24" s="340"/>
      <c r="Q24" s="345"/>
      <c r="R24" s="341"/>
      <c r="Y24" s="178"/>
      <c r="Z24" s="179"/>
      <c r="AA24" s="179"/>
      <c r="AB24" s="179"/>
      <c r="AC24" s="179"/>
      <c r="AD24" s="179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80"/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80"/>
      <c r="DC24" s="180"/>
      <c r="DD24" s="180"/>
    </row>
    <row r="25" spans="2:108" ht="16.5" customHeight="1" x14ac:dyDescent="0.2">
      <c r="B25" s="341">
        <f>IF(SUM(F26,H26,K26,M26)=0,0,SUM(F26,H26,K26,M26))</f>
        <v>0</v>
      </c>
      <c r="C25" s="342" t="s">
        <v>24</v>
      </c>
      <c r="D25" s="343" t="s">
        <v>23</v>
      </c>
      <c r="E25" s="343"/>
      <c r="F25" s="183"/>
      <c r="G25" s="184"/>
      <c r="H25" s="183"/>
      <c r="I25" s="344"/>
      <c r="J25" s="344"/>
      <c r="K25" s="183"/>
      <c r="L25" s="184"/>
      <c r="M25" s="183"/>
      <c r="N25" s="184"/>
      <c r="O25" s="340" t="s">
        <v>23</v>
      </c>
      <c r="P25" s="340"/>
      <c r="Q25" s="345" t="s">
        <v>24</v>
      </c>
      <c r="R25" s="341">
        <f>IF(SUM(N26,L26,I26,G26)=0,0,SUM(N26,L26,I26,G26))</f>
        <v>0</v>
      </c>
      <c r="Y25" s="178"/>
      <c r="Z25" s="179"/>
      <c r="AA25" s="179"/>
      <c r="AB25" s="179"/>
      <c r="AC25" s="179"/>
      <c r="AD25" s="179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0"/>
      <c r="DC25" s="180"/>
      <c r="DD25" s="180"/>
    </row>
    <row r="26" spans="2:108" ht="16.5" customHeight="1" x14ac:dyDescent="0.2">
      <c r="B26" s="341"/>
      <c r="C26" s="342"/>
      <c r="D26" s="346" t="s">
        <v>14</v>
      </c>
      <c r="E26" s="346"/>
      <c r="F26" s="187" t="str">
        <f>IF(F25="","",IF(F25&gt;G25,2,IF(F25=G25,1,0)))</f>
        <v/>
      </c>
      <c r="G26" s="188" t="str">
        <f>IF(G25="","",IF(G25&gt;F25,2,IF(G25=F25,1,0)))</f>
        <v/>
      </c>
      <c r="H26" s="187" t="str">
        <f>IF(H25="","",IF(H25&gt;I25,2,IF(H25=I25,1,0)))</f>
        <v/>
      </c>
      <c r="I26" s="349" t="str">
        <f>IF(I25="","",IF(I25&gt;H25,2,IF(I25=H25,1,0)))</f>
        <v/>
      </c>
      <c r="J26" s="349" t="str">
        <f>IF(J25="","",IF(J25&gt;I25,2,IF(J25=I25,1,"")))</f>
        <v/>
      </c>
      <c r="K26" s="187" t="str">
        <f>IF(K25="","",IF(K25&gt;L25,2,IF(K25=L25,1,0)))</f>
        <v/>
      </c>
      <c r="L26" s="188" t="str">
        <f>IF(L25="","",IF(L25&gt;K25,2,IF(L25=K25,1,0)))</f>
        <v/>
      </c>
      <c r="M26" s="187" t="str">
        <f>IF(M25="","",IF(M25&gt;N25,2,IF(M25=N25,1,0)))</f>
        <v/>
      </c>
      <c r="N26" s="188" t="str">
        <f>IF(N25="","",IF(N25&gt;M25,2,IF(N25=M25,1,0)))</f>
        <v/>
      </c>
      <c r="O26" s="340" t="s">
        <v>14</v>
      </c>
      <c r="P26" s="340"/>
      <c r="Q26" s="345"/>
      <c r="R26" s="341"/>
      <c r="Y26" s="178"/>
      <c r="Z26" s="179"/>
      <c r="AA26" s="179"/>
      <c r="AB26" s="179"/>
      <c r="AC26" s="179"/>
      <c r="AD26" s="179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80"/>
      <c r="BF26" s="180"/>
      <c r="BG26" s="180"/>
      <c r="BH26" s="180"/>
      <c r="BI26" s="180"/>
      <c r="BJ26" s="180"/>
      <c r="BK26" s="180"/>
      <c r="BL26" s="180"/>
      <c r="BM26" s="180"/>
      <c r="BN26" s="180"/>
      <c r="BO26" s="180"/>
      <c r="BP26" s="180"/>
      <c r="BQ26" s="180"/>
      <c r="BR26" s="180"/>
      <c r="BS26" s="180"/>
      <c r="BT26" s="180"/>
      <c r="BU26" s="180"/>
      <c r="BV26" s="180"/>
      <c r="BW26" s="180"/>
      <c r="BX26" s="180"/>
      <c r="BY26" s="180"/>
      <c r="BZ26" s="180"/>
      <c r="CA26" s="180"/>
      <c r="CB26" s="180"/>
      <c r="CC26" s="180"/>
      <c r="CD26" s="180"/>
      <c r="CE26" s="180"/>
      <c r="CF26" s="180"/>
      <c r="CG26" s="180"/>
      <c r="CH26" s="180"/>
      <c r="CI26" s="180"/>
      <c r="CJ26" s="180"/>
      <c r="CK26" s="180"/>
      <c r="CL26" s="180"/>
      <c r="CM26" s="180"/>
      <c r="CN26" s="180"/>
      <c r="CO26" s="180"/>
      <c r="CP26" s="180"/>
      <c r="CQ26" s="180"/>
      <c r="CR26" s="180"/>
      <c r="CS26" s="180"/>
      <c r="CT26" s="180"/>
      <c r="CU26" s="180"/>
      <c r="CV26" s="180"/>
      <c r="CW26" s="180"/>
      <c r="CX26" s="180"/>
      <c r="CY26" s="180"/>
      <c r="CZ26" s="180"/>
      <c r="DA26" s="180"/>
      <c r="DB26" s="180"/>
      <c r="DC26" s="180"/>
      <c r="DD26" s="180"/>
    </row>
    <row r="27" spans="2:108" ht="16.5" customHeight="1" x14ac:dyDescent="0.2">
      <c r="B27" s="341">
        <f>IF(SUM(F28,H28,K28,M28)=0,0,SUM(F28,H28,K28,M28))</f>
        <v>0</v>
      </c>
      <c r="C27" s="342" t="s">
        <v>25</v>
      </c>
      <c r="D27" s="343" t="s">
        <v>23</v>
      </c>
      <c r="E27" s="343"/>
      <c r="F27" s="189"/>
      <c r="G27" s="190"/>
      <c r="H27" s="189"/>
      <c r="I27" s="344"/>
      <c r="J27" s="344"/>
      <c r="K27" s="189"/>
      <c r="L27" s="190"/>
      <c r="M27" s="189"/>
      <c r="N27" s="190"/>
      <c r="O27" s="340" t="s">
        <v>23</v>
      </c>
      <c r="P27" s="340"/>
      <c r="Q27" s="345" t="s">
        <v>25</v>
      </c>
      <c r="R27" s="341">
        <f>IF(SUM(N28,L28,I28,G28)=0,0,SUM(N28,L28,I28,G28))</f>
        <v>0</v>
      </c>
      <c r="Y27" s="178"/>
      <c r="Z27" s="179"/>
      <c r="AA27" s="179"/>
      <c r="AB27" s="179"/>
      <c r="AC27" s="179"/>
      <c r="AD27" s="179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0"/>
      <c r="BF27" s="180"/>
      <c r="BG27" s="180"/>
      <c r="BH27" s="180"/>
      <c r="BI27" s="180"/>
      <c r="BJ27" s="180"/>
      <c r="BK27" s="180"/>
      <c r="BL27" s="180"/>
      <c r="BM27" s="180"/>
      <c r="BN27" s="180"/>
      <c r="BO27" s="180"/>
      <c r="BP27" s="180"/>
      <c r="BQ27" s="180"/>
      <c r="BR27" s="180"/>
      <c r="BS27" s="180"/>
      <c r="BT27" s="180"/>
      <c r="BU27" s="180"/>
      <c r="BV27" s="180"/>
      <c r="BW27" s="180"/>
      <c r="BX27" s="180"/>
      <c r="BY27" s="180"/>
      <c r="BZ27" s="180"/>
      <c r="CA27" s="180"/>
      <c r="CB27" s="180"/>
      <c r="CC27" s="180"/>
      <c r="CD27" s="180"/>
      <c r="CE27" s="180"/>
      <c r="CF27" s="180"/>
      <c r="CG27" s="180"/>
      <c r="CH27" s="180"/>
      <c r="CI27" s="180"/>
      <c r="CJ27" s="180"/>
      <c r="CK27" s="180"/>
      <c r="CL27" s="180"/>
      <c r="CM27" s="180"/>
      <c r="CN27" s="180"/>
      <c r="CO27" s="180"/>
      <c r="CP27" s="180"/>
      <c r="CQ27" s="180"/>
      <c r="CR27" s="180"/>
      <c r="CS27" s="180"/>
      <c r="CT27" s="180"/>
      <c r="CU27" s="180"/>
      <c r="CV27" s="180"/>
      <c r="CW27" s="180"/>
      <c r="CX27" s="180"/>
      <c r="CY27" s="180"/>
      <c r="CZ27" s="180"/>
      <c r="DA27" s="180"/>
      <c r="DB27" s="180"/>
      <c r="DC27" s="180"/>
      <c r="DD27" s="180"/>
    </row>
    <row r="28" spans="2:108" ht="16.5" customHeight="1" thickBot="1" x14ac:dyDescent="0.25">
      <c r="B28" s="341"/>
      <c r="C28" s="342"/>
      <c r="D28" s="343" t="s">
        <v>14</v>
      </c>
      <c r="E28" s="343"/>
      <c r="F28" s="191" t="str">
        <f>IF(F27="","",IF(F27&gt;G27,2,IF(F27=G27,1,0)))</f>
        <v/>
      </c>
      <c r="G28" s="192" t="str">
        <f>IF(G27="","",IF(G27&gt;F27,2,IF(G27=F27,1,0)))</f>
        <v/>
      </c>
      <c r="H28" s="191" t="str">
        <f>IF(H27="","",IF(H27&gt;I27,2,IF(H27=I27,1,0)))</f>
        <v/>
      </c>
      <c r="I28" s="348" t="str">
        <f>IF(I27="","",IF(I27&gt;H27,2,IF(I27=H27,1,0)))</f>
        <v/>
      </c>
      <c r="J28" s="348" t="str">
        <f>IF(J27="","",IF(J27&gt;I27,2,IF(J27=I27,1,"")))</f>
        <v/>
      </c>
      <c r="K28" s="191" t="str">
        <f>IF(K27="","",IF(K27&gt;L27,2,IF(K27=L27,1,0)))</f>
        <v/>
      </c>
      <c r="L28" s="192" t="str">
        <f>IF(L27="","",IF(L27&gt;K27,2,IF(L27=K27,1,0)))</f>
        <v/>
      </c>
      <c r="M28" s="191" t="str">
        <f>IF(M27="","",IF(M27&gt;N27,2,IF(M27=N27,1,0)))</f>
        <v/>
      </c>
      <c r="N28" s="192" t="str">
        <f>IF(N27="","",IF(N27&gt;M27,2,IF(N27=M27,1,0)))</f>
        <v/>
      </c>
      <c r="O28" s="343" t="s">
        <v>14</v>
      </c>
      <c r="P28" s="343"/>
      <c r="Q28" s="345"/>
      <c r="R28" s="341"/>
      <c r="Y28" s="178"/>
      <c r="Z28" s="179"/>
      <c r="AA28" s="179"/>
      <c r="AB28" s="179"/>
      <c r="AC28" s="179"/>
      <c r="AD28" s="179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  <c r="BM28" s="180"/>
      <c r="BN28" s="180"/>
      <c r="BO28" s="180"/>
      <c r="BP28" s="180"/>
      <c r="BQ28" s="180"/>
      <c r="BR28" s="180"/>
      <c r="BS28" s="180"/>
      <c r="BT28" s="180"/>
      <c r="BU28" s="180"/>
      <c r="BV28" s="180"/>
      <c r="BW28" s="180"/>
      <c r="BX28" s="180"/>
      <c r="BY28" s="180"/>
      <c r="BZ28" s="180"/>
      <c r="CA28" s="180"/>
      <c r="CB28" s="180"/>
      <c r="CC28" s="180"/>
      <c r="CD28" s="180"/>
      <c r="CE28" s="180"/>
      <c r="CF28" s="180"/>
      <c r="CG28" s="180"/>
      <c r="CH28" s="180"/>
      <c r="CI28" s="180"/>
      <c r="CJ28" s="180"/>
      <c r="CK28" s="180"/>
      <c r="CL28" s="180"/>
      <c r="CM28" s="180"/>
      <c r="CN28" s="180"/>
      <c r="CO28" s="180"/>
      <c r="CP28" s="180"/>
      <c r="CQ28" s="180"/>
      <c r="CR28" s="180"/>
      <c r="CS28" s="180"/>
      <c r="CT28" s="180"/>
      <c r="CU28" s="180"/>
      <c r="CV28" s="180"/>
      <c r="CW28" s="180"/>
      <c r="CX28" s="180"/>
      <c r="CY28" s="180"/>
      <c r="CZ28" s="180"/>
      <c r="DA28" s="180"/>
      <c r="DB28" s="180"/>
      <c r="DC28" s="180"/>
      <c r="DD28" s="180"/>
    </row>
    <row r="29" spans="2:108" ht="18" customHeight="1" x14ac:dyDescent="0.2">
      <c r="B29" s="193"/>
      <c r="D29" s="194"/>
      <c r="E29" s="195">
        <f>IF(I19=K19,1,0)</f>
        <v>0</v>
      </c>
      <c r="F29" s="196">
        <f>IF(B23&gt;R23,1,0)</f>
        <v>0</v>
      </c>
      <c r="G29" s="196">
        <f>IF(B25&gt;R25,1,0)</f>
        <v>0</v>
      </c>
      <c r="H29" s="196">
        <f>IF(B27&gt;R27,1,0)</f>
        <v>0</v>
      </c>
      <c r="I29" s="196">
        <f>SUM(E29:H29)</f>
        <v>0</v>
      </c>
      <c r="J29" s="197"/>
      <c r="K29" s="196">
        <f>SUM(L29:O29)</f>
        <v>0</v>
      </c>
      <c r="L29" s="196">
        <f>IF(R27&gt;B27,1,0)</f>
        <v>0</v>
      </c>
      <c r="M29" s="196">
        <f>IF(R25&gt;B25,1,0)</f>
        <v>0</v>
      </c>
      <c r="N29" s="196">
        <f>IF(R23&gt;B23,1,0)</f>
        <v>0</v>
      </c>
      <c r="O29" s="198">
        <f>IF(K19=I19,1,0)</f>
        <v>0</v>
      </c>
      <c r="P29" s="199"/>
      <c r="R29" s="193"/>
      <c r="Y29" s="178"/>
      <c r="Z29" s="179"/>
      <c r="AA29" s="179"/>
      <c r="AB29" s="179"/>
      <c r="AC29" s="179"/>
      <c r="AD29" s="179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  <c r="BX29" s="180"/>
      <c r="BY29" s="180"/>
      <c r="BZ29" s="180"/>
      <c r="CA29" s="180"/>
      <c r="CB29" s="180"/>
      <c r="CC29" s="180"/>
      <c r="CD29" s="180"/>
      <c r="CE29" s="180"/>
      <c r="CF29" s="180"/>
      <c r="CG29" s="180"/>
      <c r="CH29" s="180"/>
      <c r="CI29" s="180"/>
      <c r="CJ29" s="180"/>
      <c r="CK29" s="180"/>
      <c r="CL29" s="180"/>
      <c r="CM29" s="180"/>
      <c r="CN29" s="180"/>
      <c r="CO29" s="180"/>
      <c r="CP29" s="180"/>
      <c r="CQ29" s="180"/>
      <c r="CR29" s="180"/>
      <c r="CS29" s="180"/>
      <c r="CT29" s="180"/>
      <c r="CU29" s="180"/>
      <c r="CV29" s="180"/>
      <c r="CW29" s="180"/>
      <c r="CX29" s="180"/>
      <c r="CY29" s="180"/>
      <c r="CZ29" s="180"/>
      <c r="DA29" s="180"/>
      <c r="DB29" s="180"/>
      <c r="DC29" s="180"/>
      <c r="DD29" s="180"/>
    </row>
    <row r="30" spans="2:108" ht="16.5" customHeight="1" x14ac:dyDescent="0.2">
      <c r="C30" s="142" t="s">
        <v>0</v>
      </c>
      <c r="D30" s="360" t="s">
        <v>1</v>
      </c>
      <c r="E30" s="360"/>
      <c r="F30" s="360"/>
      <c r="G30" s="143">
        <v>4</v>
      </c>
      <c r="H30" s="361" t="s">
        <v>2</v>
      </c>
      <c r="I30" s="361"/>
      <c r="J30" s="362">
        <v>43841</v>
      </c>
      <c r="K30" s="362"/>
      <c r="L30" s="362"/>
      <c r="M30" s="362"/>
      <c r="N30" s="142" t="s">
        <v>3</v>
      </c>
      <c r="O30" s="363" t="s">
        <v>86</v>
      </c>
      <c r="P30" s="363"/>
      <c r="Q30" s="363"/>
    </row>
    <row r="31" spans="2:108" ht="19.5" customHeight="1" x14ac:dyDescent="0.2"/>
    <row r="32" spans="2:108" ht="19.5" customHeight="1" x14ac:dyDescent="0.25">
      <c r="D32" s="366" t="str">
        <f>$D$4</f>
        <v>LUFTGEWEHR</v>
      </c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</row>
    <row r="33" spans="2:107" ht="19.5" customHeight="1" x14ac:dyDescent="0.25">
      <c r="D33" s="367" t="str">
        <f>$D$5</f>
        <v>SAISON 2019 / 20</v>
      </c>
      <c r="E33" s="367"/>
      <c r="F33" s="367"/>
      <c r="G33" s="367"/>
      <c r="H33" s="367"/>
      <c r="I33" s="367"/>
      <c r="J33" s="367"/>
      <c r="K33" s="367"/>
      <c r="L33" s="367"/>
      <c r="M33" s="367"/>
      <c r="N33" s="367"/>
      <c r="O33" s="367"/>
      <c r="P33" s="367"/>
    </row>
    <row r="34" spans="2:107" ht="19.5" customHeight="1" x14ac:dyDescent="0.25">
      <c r="D34" s="366" t="str">
        <f>$D$6</f>
        <v>Landesliga</v>
      </c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6"/>
    </row>
    <row r="35" spans="2:107" ht="19.5" customHeight="1" x14ac:dyDescent="0.2">
      <c r="C35" s="141" t="s">
        <v>99</v>
      </c>
    </row>
    <row r="36" spans="2:107" ht="16.5" customHeight="1" x14ac:dyDescent="0.2">
      <c r="D36" s="368" t="s">
        <v>1</v>
      </c>
      <c r="E36" s="368"/>
      <c r="F36" s="368"/>
      <c r="G36" s="368"/>
      <c r="H36" s="368"/>
      <c r="I36" s="144">
        <v>4</v>
      </c>
      <c r="J36" s="145"/>
      <c r="K36" s="369" t="s">
        <v>6</v>
      </c>
      <c r="L36" s="369"/>
      <c r="M36" s="369"/>
      <c r="N36" s="144">
        <f>N8+1</f>
        <v>2</v>
      </c>
      <c r="O36" s="146"/>
      <c r="P36" s="147"/>
    </row>
    <row r="37" spans="2:107" ht="8.25" customHeight="1" x14ac:dyDescent="0.2"/>
    <row r="38" spans="2:107" ht="16.5" customHeight="1" x14ac:dyDescent="0.2">
      <c r="B38" s="370" t="s">
        <v>82</v>
      </c>
      <c r="C38" s="370"/>
      <c r="D38" s="370"/>
      <c r="E38" s="370"/>
      <c r="F38" s="370"/>
      <c r="G38" s="370"/>
      <c r="H38" s="148">
        <f>IF(I47=0,0,IF(I47&gt;K47,3,IF(AND(I47=K47,I57=K57),1,I57)))</f>
        <v>0</v>
      </c>
      <c r="I38" s="343" t="s">
        <v>7</v>
      </c>
      <c r="J38" s="343"/>
      <c r="K38" s="343"/>
      <c r="L38" s="148">
        <f>IF(K47=0,0,IF(K47&gt;I47,3,IF(AND(K47=I47,K57=I57),1,K57)))</f>
        <v>3</v>
      </c>
      <c r="M38" s="370" t="s">
        <v>90</v>
      </c>
      <c r="N38" s="370"/>
      <c r="O38" s="370"/>
      <c r="P38" s="370"/>
      <c r="Q38" s="370"/>
      <c r="R38" s="370"/>
    </row>
    <row r="40" spans="2:107" ht="16.5" customHeight="1" thickBot="1" x14ac:dyDescent="0.25">
      <c r="B40" s="149" t="s">
        <v>8</v>
      </c>
      <c r="C40" s="150" t="s">
        <v>9</v>
      </c>
      <c r="D40" s="151" t="s">
        <v>10</v>
      </c>
      <c r="E40" s="151" t="s">
        <v>11</v>
      </c>
      <c r="F40" s="151" t="s">
        <v>12</v>
      </c>
      <c r="G40" s="151" t="s">
        <v>13</v>
      </c>
      <c r="H40" s="150" t="s">
        <v>14</v>
      </c>
      <c r="I40" s="152"/>
      <c r="J40" s="152"/>
      <c r="K40" s="152"/>
      <c r="L40" s="153"/>
      <c r="M40" s="151" t="s">
        <v>13</v>
      </c>
      <c r="N40" s="151" t="s">
        <v>12</v>
      </c>
      <c r="O40" s="151" t="s">
        <v>11</v>
      </c>
      <c r="P40" s="151" t="s">
        <v>10</v>
      </c>
      <c r="Q40" s="153" t="s">
        <v>9</v>
      </c>
      <c r="R40" s="154" t="s">
        <v>8</v>
      </c>
    </row>
    <row r="41" spans="2:107" ht="30" customHeight="1" x14ac:dyDescent="0.2">
      <c r="B41" s="364">
        <v>1</v>
      </c>
      <c r="C41" s="358" t="s">
        <v>60</v>
      </c>
      <c r="D41" s="155">
        <v>101.3</v>
      </c>
      <c r="E41" s="155">
        <v>100</v>
      </c>
      <c r="F41" s="155">
        <v>102.6</v>
      </c>
      <c r="G41" s="155">
        <v>102.2</v>
      </c>
      <c r="H41" s="156">
        <f>IF(SUM(D41:G41)=0,0,SUM(D41:G41))</f>
        <v>406.09999999999997</v>
      </c>
      <c r="I41" s="157">
        <f>IF(SUM(D42:H42)=0,0,SUM(D42:H42))</f>
        <v>7</v>
      </c>
      <c r="J41" s="158" t="s">
        <v>15</v>
      </c>
      <c r="K41" s="159">
        <f>IF(SUM(M42:P42)=0,0,SUM(M42:P42))</f>
        <v>1</v>
      </c>
      <c r="L41" s="156">
        <f>IF(SUM(M41:P41)=0,0,SUM(M41:P41))</f>
        <v>403.8</v>
      </c>
      <c r="M41" s="155">
        <v>101.8</v>
      </c>
      <c r="N41" s="155">
        <v>101.2</v>
      </c>
      <c r="O41" s="155">
        <v>99.5</v>
      </c>
      <c r="P41" s="155">
        <v>101.3</v>
      </c>
      <c r="Q41" s="365" t="s">
        <v>63</v>
      </c>
      <c r="R41" s="364">
        <v>2</v>
      </c>
    </row>
    <row r="42" spans="2:107" ht="16.5" customHeight="1" x14ac:dyDescent="0.2">
      <c r="B42" s="364"/>
      <c r="C42" s="358"/>
      <c r="D42" s="160">
        <f>IF(D41=0,"",IF(D41&gt;P41,2,IF(D41=P41,1,0)))</f>
        <v>1</v>
      </c>
      <c r="E42" s="160">
        <f>IF(E41=0,"",IF(E41&gt;O41,2,IF(E41=O41,1,0)))</f>
        <v>2</v>
      </c>
      <c r="F42" s="160">
        <f>IF(F41=0,"",IF(F41&gt;N41,2,IF(F41=N41,1,0)))</f>
        <v>2</v>
      </c>
      <c r="G42" s="160">
        <f>IF(G41=0,"",IF(G41&gt;M41,2,IF(G41=M41,1,0)))</f>
        <v>2</v>
      </c>
      <c r="H42" s="161"/>
      <c r="I42" s="162"/>
      <c r="J42" s="163"/>
      <c r="K42" s="164"/>
      <c r="L42" s="161"/>
      <c r="M42" s="160">
        <f>IF(M41=0,"",IF(M41&gt;G41,2,IF(M41=G41,1,0)))</f>
        <v>0</v>
      </c>
      <c r="N42" s="160">
        <f>IF(N41=0,"",IF(N41&gt;F41,2,IF(N41=F41,1,0)))</f>
        <v>0</v>
      </c>
      <c r="O42" s="160">
        <f>IF(O41=0,"",IF(O41&gt;E41,2,IF(E41=O41,1,0)))</f>
        <v>0</v>
      </c>
      <c r="P42" s="160">
        <f>IF(P41=0,"",IF(P41&gt;D41,2,IF(P41=D41,1,0)))</f>
        <v>1</v>
      </c>
      <c r="Q42" s="365"/>
      <c r="R42" s="364"/>
    </row>
    <row r="43" spans="2:107" ht="30" customHeight="1" x14ac:dyDescent="0.2">
      <c r="B43" s="357">
        <v>4</v>
      </c>
      <c r="C43" s="358" t="s">
        <v>61</v>
      </c>
      <c r="D43" s="165">
        <v>98</v>
      </c>
      <c r="E43" s="165">
        <v>93.6</v>
      </c>
      <c r="F43" s="165">
        <v>97.9</v>
      </c>
      <c r="G43" s="165">
        <v>98.4</v>
      </c>
      <c r="H43" s="166">
        <f>IF(SUM(D43:G43)=0,0,SUM(D43:G43))</f>
        <v>387.9</v>
      </c>
      <c r="I43" s="167">
        <f>IF(SUM(D44:H44)=0,0,SUM(D44:H44))</f>
        <v>0</v>
      </c>
      <c r="J43" s="168" t="s">
        <v>15</v>
      </c>
      <c r="K43" s="169">
        <f>IF(SUM(M44:P44)=0,0,SUM(M44:P44))</f>
        <v>8</v>
      </c>
      <c r="L43" s="166">
        <f>IF(SUM(M43:P43)=0,0,SUM(M43:P43))</f>
        <v>408.3</v>
      </c>
      <c r="M43" s="165">
        <v>102.1</v>
      </c>
      <c r="N43" s="165">
        <v>103.2</v>
      </c>
      <c r="O43" s="165">
        <v>102.2</v>
      </c>
      <c r="P43" s="165">
        <v>100.8</v>
      </c>
      <c r="Q43" s="359" t="s">
        <v>92</v>
      </c>
      <c r="R43" s="357">
        <v>5</v>
      </c>
    </row>
    <row r="44" spans="2:107" ht="16.5" customHeight="1" x14ac:dyDescent="0.2">
      <c r="B44" s="357"/>
      <c r="C44" s="358"/>
      <c r="D44" s="170">
        <f>IF(D43=0,"",IF(D43&gt;P43,2,IF(D43=P43,1,0)))</f>
        <v>0</v>
      </c>
      <c r="E44" s="170">
        <f>IF(E43=0,"",IF(E43&gt;O43,2,IF(E43=O43,1,0)))</f>
        <v>0</v>
      </c>
      <c r="F44" s="170">
        <f>IF(F43=0,"",IF(F43&gt;N43,2,IF(F43=N43,1,0)))</f>
        <v>0</v>
      </c>
      <c r="G44" s="170">
        <f>IF(G43=0,"",IF(G43&gt;M43,2,IF(G43=M43,1,0)))</f>
        <v>0</v>
      </c>
      <c r="H44" s="161"/>
      <c r="I44" s="162"/>
      <c r="J44" s="163"/>
      <c r="K44" s="164"/>
      <c r="L44" s="161"/>
      <c r="M44" s="170">
        <f>IF(M43=0,"",IF(M43&gt;G43,2,IF(M43=G43,1,0)))</f>
        <v>2</v>
      </c>
      <c r="N44" s="170">
        <f>IF(N43=0,"",IF(N43&gt;F43,2,IF(N43=F43,1,0)))</f>
        <v>2</v>
      </c>
      <c r="O44" s="170">
        <f>IF(O43=0,"",IF(O43&gt;E43,2,IF(E43=O43,1,0)))</f>
        <v>2</v>
      </c>
      <c r="P44" s="170">
        <f>IF(P43=0,"",IF(P43&gt;D43,2,IF(P43=D43,1,0)))</f>
        <v>2</v>
      </c>
      <c r="Q44" s="359"/>
      <c r="R44" s="357"/>
    </row>
    <row r="45" spans="2:107" ht="30" customHeight="1" x14ac:dyDescent="0.2">
      <c r="B45" s="357">
        <v>7</v>
      </c>
      <c r="C45" s="358" t="s">
        <v>84</v>
      </c>
      <c r="D45" s="165">
        <v>98.6</v>
      </c>
      <c r="E45" s="165">
        <v>95.4</v>
      </c>
      <c r="F45" s="165">
        <v>99.3</v>
      </c>
      <c r="G45" s="165">
        <v>99.9</v>
      </c>
      <c r="H45" s="166">
        <f>IF(SUM(D45:G45)=0,0,SUM(D45:G45))</f>
        <v>393.20000000000005</v>
      </c>
      <c r="I45" s="167">
        <f>IF(SUM(D46:H46)=0,0,SUM(D46:H46))</f>
        <v>2</v>
      </c>
      <c r="J45" s="168" t="s">
        <v>15</v>
      </c>
      <c r="K45" s="169">
        <f>IF(SUM(M46:P46)=0,0,SUM(M46:P46))</f>
        <v>6</v>
      </c>
      <c r="L45" s="166">
        <f>IF(SUM(M45:P45)=0,0,SUM(M45:P45))</f>
        <v>399.40000000000003</v>
      </c>
      <c r="M45" s="165">
        <v>100.7</v>
      </c>
      <c r="N45" s="165">
        <v>102.9</v>
      </c>
      <c r="O45" s="165">
        <v>99.5</v>
      </c>
      <c r="P45" s="165">
        <v>96.3</v>
      </c>
      <c r="Q45" s="359" t="s">
        <v>58</v>
      </c>
      <c r="R45" s="357">
        <v>8</v>
      </c>
    </row>
    <row r="46" spans="2:107" ht="16.5" customHeight="1" x14ac:dyDescent="0.2">
      <c r="B46" s="357"/>
      <c r="C46" s="358"/>
      <c r="D46" s="170">
        <f>IF(D45=0,"",IF(D45&gt;P45,2,IF(D45=P45,1,0)))</f>
        <v>2</v>
      </c>
      <c r="E46" s="170">
        <f>IF(E45=0,"",IF(E45&gt;O45,2,IF(E45=O45,1,0)))</f>
        <v>0</v>
      </c>
      <c r="F46" s="170">
        <f>IF(F45=0,"",IF(F45&gt;N45,2,IF(F45=N45,1,0)))</f>
        <v>0</v>
      </c>
      <c r="G46" s="170">
        <f>IF(G45=0,"",IF(G45&gt;M45,2,IF(G45=M45,1,0)))</f>
        <v>0</v>
      </c>
      <c r="H46" s="161"/>
      <c r="I46" s="162"/>
      <c r="J46" s="163"/>
      <c r="K46" s="164"/>
      <c r="L46" s="161"/>
      <c r="M46" s="170">
        <f>IF(M45=0,"",IF(M45&gt;G45,2,IF(M45=G45,1,0)))</f>
        <v>2</v>
      </c>
      <c r="N46" s="170">
        <f>IF(N45=0,"",IF(N45&gt;F45,2,IF(N45=F45,1,0)))</f>
        <v>2</v>
      </c>
      <c r="O46" s="170">
        <f>IF(O45=0,"",IF(O45&gt;E45,2,IF(E45=O45,1,0)))</f>
        <v>2</v>
      </c>
      <c r="P46" s="170">
        <f>IF(P45=0,"",IF(P45&gt;D45,2,IF(P45=D45,1,0)))</f>
        <v>0</v>
      </c>
      <c r="Q46" s="359"/>
      <c r="R46" s="357"/>
    </row>
    <row r="47" spans="2:107" ht="16.5" customHeight="1" x14ac:dyDescent="0.2">
      <c r="B47" s="173"/>
      <c r="C47" s="345" t="str">
        <f>IF(AND(H47=0,L47=0),"",IF(OR(I47&gt;K47,K47&gt;I47),"kein Stechen erforderlich","Stechen"))</f>
        <v>kein Stechen erforderlich</v>
      </c>
      <c r="D47" s="345"/>
      <c r="E47" s="345"/>
      <c r="F47" s="357" t="s">
        <v>16</v>
      </c>
      <c r="G47" s="357"/>
      <c r="H47" s="174">
        <f>IF(SUM(H41:H46)=0,0,SUM(H41:H46))</f>
        <v>1187.2</v>
      </c>
      <c r="I47" s="175">
        <f>IF(SUM(I41:I46)=0,0,SUM(I41:I46))</f>
        <v>9</v>
      </c>
      <c r="J47" s="176" t="s">
        <v>15</v>
      </c>
      <c r="K47" s="177">
        <f>IF(SUM(K41:K46)=0,0,SUM(K41:K46))</f>
        <v>15</v>
      </c>
      <c r="L47" s="174">
        <f>IF(SUM(L41:L46)=0,0,SUM(L41:L46))</f>
        <v>1211.5</v>
      </c>
      <c r="M47" s="357" t="s">
        <v>16</v>
      </c>
      <c r="N47" s="357"/>
      <c r="O47" s="342" t="str">
        <f>C47</f>
        <v>kein Stechen erforderlich</v>
      </c>
      <c r="P47" s="342"/>
      <c r="Q47" s="342"/>
      <c r="R47" s="173"/>
      <c r="Y47" s="178"/>
      <c r="Z47" s="179"/>
      <c r="AA47" s="179"/>
      <c r="AB47" s="179"/>
      <c r="AC47" s="179"/>
      <c r="AK47" s="180"/>
      <c r="AL47" s="180"/>
      <c r="AM47" s="180"/>
      <c r="AN47" s="180"/>
      <c r="AO47" s="180"/>
      <c r="AQ47" s="180"/>
      <c r="AR47" s="180"/>
      <c r="AS47" s="180"/>
      <c r="AT47" s="180"/>
      <c r="AU47" s="180"/>
      <c r="AW47" s="180"/>
      <c r="AX47" s="180"/>
      <c r="AY47" s="180"/>
      <c r="AZ47" s="180"/>
      <c r="BA47" s="180"/>
      <c r="BC47" s="180"/>
      <c r="BD47" s="180"/>
      <c r="BE47" s="180"/>
      <c r="BF47" s="180"/>
      <c r="BG47" s="180"/>
      <c r="BI47" s="180"/>
      <c r="BJ47" s="180"/>
      <c r="BK47" s="180"/>
      <c r="BL47" s="180"/>
      <c r="BM47" s="180"/>
      <c r="BO47" s="180"/>
      <c r="BP47" s="180"/>
      <c r="BQ47" s="180"/>
      <c r="BR47" s="180"/>
      <c r="BS47" s="180"/>
      <c r="BU47" s="180"/>
      <c r="BV47" s="180"/>
      <c r="BW47" s="180"/>
      <c r="BX47" s="180"/>
      <c r="BY47" s="180"/>
      <c r="CA47" s="180"/>
      <c r="CB47" s="180"/>
      <c r="CC47" s="180"/>
      <c r="CD47" s="180"/>
      <c r="CE47" s="180"/>
      <c r="CG47" s="180"/>
      <c r="CH47" s="180"/>
      <c r="CI47" s="180"/>
      <c r="CJ47" s="180"/>
      <c r="CK47" s="180"/>
      <c r="CM47" s="180"/>
      <c r="CN47" s="180"/>
      <c r="CO47" s="180"/>
      <c r="CP47" s="180"/>
      <c r="CQ47" s="180"/>
      <c r="CS47" s="180"/>
      <c r="CT47" s="180"/>
      <c r="CU47" s="180"/>
      <c r="CV47" s="180"/>
      <c r="CW47" s="180"/>
      <c r="CY47" s="180"/>
      <c r="CZ47" s="180"/>
      <c r="DA47" s="180"/>
      <c r="DB47" s="180"/>
      <c r="DC47" s="180"/>
    </row>
    <row r="48" spans="2:107" ht="16.5" customHeight="1" thickBot="1" x14ac:dyDescent="0.25">
      <c r="B48" s="343"/>
      <c r="C48" s="343"/>
      <c r="D48" s="343"/>
      <c r="E48" s="343"/>
      <c r="F48" s="343"/>
      <c r="G48" s="343"/>
      <c r="H48" s="343"/>
      <c r="I48" s="343"/>
      <c r="J48" s="343"/>
      <c r="K48" s="343"/>
      <c r="L48" s="343"/>
      <c r="M48" s="343"/>
      <c r="N48" s="343"/>
      <c r="O48" s="343"/>
      <c r="P48" s="343"/>
      <c r="Q48" s="343"/>
      <c r="R48" s="343"/>
      <c r="Y48" s="178"/>
      <c r="Z48" s="179"/>
      <c r="AA48" s="179"/>
      <c r="AB48" s="179"/>
      <c r="AC48" s="179"/>
      <c r="AK48" s="180"/>
      <c r="AL48" s="180"/>
      <c r="AM48" s="180"/>
      <c r="AN48" s="180"/>
      <c r="AO48" s="180"/>
      <c r="AQ48" s="180"/>
      <c r="AR48" s="180"/>
      <c r="AS48" s="180"/>
      <c r="AT48" s="180"/>
      <c r="AU48" s="180"/>
      <c r="AW48" s="180"/>
      <c r="AX48" s="180"/>
      <c r="AY48" s="180"/>
      <c r="AZ48" s="180"/>
      <c r="BA48" s="180"/>
      <c r="BC48" s="180"/>
      <c r="BD48" s="180"/>
      <c r="BE48" s="180"/>
      <c r="BF48" s="180"/>
      <c r="BG48" s="180"/>
      <c r="BI48" s="180"/>
      <c r="BJ48" s="180"/>
      <c r="BK48" s="180"/>
      <c r="BL48" s="180"/>
      <c r="BM48" s="180"/>
      <c r="BO48" s="180"/>
      <c r="BP48" s="180"/>
      <c r="BQ48" s="180"/>
      <c r="BR48" s="180"/>
      <c r="BS48" s="180"/>
      <c r="BU48" s="180"/>
      <c r="BV48" s="180"/>
      <c r="BW48" s="180"/>
      <c r="BX48" s="180"/>
      <c r="BY48" s="180"/>
      <c r="CA48" s="180"/>
      <c r="CB48" s="180"/>
      <c r="CC48" s="180"/>
      <c r="CD48" s="180"/>
      <c r="CE48" s="180"/>
      <c r="CG48" s="180"/>
      <c r="CH48" s="180"/>
      <c r="CI48" s="180"/>
      <c r="CJ48" s="180"/>
      <c r="CK48" s="180"/>
      <c r="CM48" s="180"/>
      <c r="CN48" s="180"/>
      <c r="CO48" s="180"/>
      <c r="CP48" s="180"/>
      <c r="CQ48" s="180"/>
      <c r="CS48" s="180"/>
      <c r="CT48" s="180"/>
      <c r="CU48" s="180"/>
      <c r="CV48" s="180"/>
      <c r="CW48" s="180"/>
      <c r="CY48" s="180"/>
      <c r="CZ48" s="180"/>
      <c r="DA48" s="180"/>
      <c r="DB48" s="180"/>
      <c r="DC48" s="180"/>
    </row>
    <row r="49" spans="2:108" ht="16.5" customHeight="1" thickBot="1" x14ac:dyDescent="0.25">
      <c r="C49" s="354" t="str">
        <f>IF(C47="Stechen",B38,"")</f>
        <v/>
      </c>
      <c r="D49" s="354"/>
      <c r="E49" s="354"/>
      <c r="F49" s="355" t="s">
        <v>17</v>
      </c>
      <c r="G49" s="355"/>
      <c r="H49" s="355" t="s">
        <v>18</v>
      </c>
      <c r="I49" s="355"/>
      <c r="J49" s="355"/>
      <c r="K49" s="355" t="s">
        <v>19</v>
      </c>
      <c r="L49" s="355"/>
      <c r="M49" s="355" t="s">
        <v>20</v>
      </c>
      <c r="N49" s="355"/>
      <c r="O49" s="356" t="str">
        <f>IF(O47="Stechen",M38,"")</f>
        <v/>
      </c>
      <c r="P49" s="356"/>
      <c r="Q49" s="356"/>
      <c r="Y49" s="178"/>
      <c r="Z49" s="179"/>
      <c r="AA49" s="179"/>
      <c r="AB49" s="179"/>
      <c r="AC49" s="179"/>
      <c r="AK49" s="180"/>
      <c r="AL49" s="180"/>
      <c r="AM49" s="180"/>
      <c r="AN49" s="180"/>
      <c r="AO49" s="180"/>
      <c r="AQ49" s="180"/>
      <c r="AR49" s="180"/>
      <c r="AS49" s="180"/>
      <c r="AT49" s="180"/>
      <c r="AU49" s="180"/>
      <c r="AW49" s="180"/>
      <c r="AX49" s="180"/>
      <c r="AY49" s="180"/>
      <c r="AZ49" s="180"/>
      <c r="BA49" s="180"/>
      <c r="BC49" s="180"/>
      <c r="BD49" s="180"/>
      <c r="BE49" s="180"/>
      <c r="BF49" s="180"/>
      <c r="BG49" s="180"/>
      <c r="BI49" s="180"/>
      <c r="BJ49" s="180"/>
      <c r="BK49" s="180"/>
      <c r="BL49" s="180"/>
      <c r="BM49" s="180"/>
      <c r="BO49" s="180"/>
      <c r="BP49" s="180"/>
      <c r="BQ49" s="180"/>
      <c r="BR49" s="180"/>
      <c r="BS49" s="180"/>
      <c r="BU49" s="180"/>
      <c r="BV49" s="180"/>
      <c r="BW49" s="180"/>
      <c r="BX49" s="180"/>
      <c r="BY49" s="180"/>
      <c r="CA49" s="180"/>
      <c r="CB49" s="180"/>
      <c r="CC49" s="180"/>
      <c r="CD49" s="180"/>
      <c r="CE49" s="180"/>
      <c r="CG49" s="180"/>
      <c r="CH49" s="180"/>
      <c r="CI49" s="180"/>
      <c r="CJ49" s="180"/>
      <c r="CK49" s="180"/>
      <c r="CM49" s="180"/>
      <c r="CN49" s="180"/>
      <c r="CO49" s="180"/>
      <c r="CP49" s="180"/>
      <c r="CQ49" s="180"/>
      <c r="CS49" s="180"/>
      <c r="CT49" s="180"/>
      <c r="CU49" s="180"/>
      <c r="CV49" s="180"/>
      <c r="CW49" s="180"/>
      <c r="CY49" s="180"/>
      <c r="CZ49" s="180"/>
      <c r="DA49" s="180"/>
      <c r="DB49" s="180"/>
      <c r="DC49" s="180"/>
    </row>
    <row r="50" spans="2:108" ht="16.5" customHeight="1" x14ac:dyDescent="0.2">
      <c r="B50" s="350" t="s">
        <v>14</v>
      </c>
      <c r="C50" s="350"/>
      <c r="D50" s="351" t="s">
        <v>21</v>
      </c>
      <c r="E50" s="351"/>
      <c r="F50" s="181">
        <v>1</v>
      </c>
      <c r="G50" s="182">
        <v>2</v>
      </c>
      <c r="H50" s="181">
        <v>3</v>
      </c>
      <c r="I50" s="352">
        <v>4</v>
      </c>
      <c r="J50" s="352"/>
      <c r="K50" s="181">
        <v>5</v>
      </c>
      <c r="L50" s="182">
        <v>6</v>
      </c>
      <c r="M50" s="181">
        <v>7</v>
      </c>
      <c r="N50" s="182">
        <v>8</v>
      </c>
      <c r="O50" s="351" t="s">
        <v>21</v>
      </c>
      <c r="P50" s="351"/>
      <c r="Q50" s="353" t="s">
        <v>14</v>
      </c>
      <c r="R50" s="353"/>
      <c r="Y50" s="178"/>
      <c r="Z50" s="179"/>
      <c r="AA50" s="179"/>
      <c r="AB50" s="179"/>
      <c r="AC50" s="179"/>
      <c r="AK50" s="180"/>
      <c r="AL50" s="180"/>
      <c r="AM50" s="180"/>
      <c r="AN50" s="180"/>
      <c r="AO50" s="180"/>
      <c r="AQ50" s="180"/>
      <c r="AR50" s="180"/>
      <c r="AS50" s="180"/>
      <c r="AT50" s="180"/>
      <c r="AU50" s="180"/>
      <c r="AW50" s="180"/>
      <c r="AX50" s="180"/>
      <c r="AY50" s="180"/>
      <c r="AZ50" s="180"/>
      <c r="BA50" s="180"/>
      <c r="BC50" s="180"/>
      <c r="BD50" s="180"/>
      <c r="BE50" s="180"/>
      <c r="BF50" s="180"/>
      <c r="BG50" s="180"/>
      <c r="BI50" s="180"/>
      <c r="BJ50" s="180"/>
      <c r="BK50" s="180"/>
      <c r="BL50" s="180"/>
      <c r="BM50" s="180"/>
      <c r="BO50" s="180"/>
      <c r="BP50" s="180"/>
      <c r="BQ50" s="180"/>
      <c r="BR50" s="180"/>
      <c r="BS50" s="180"/>
      <c r="BU50" s="180"/>
      <c r="BV50" s="180"/>
      <c r="BW50" s="180"/>
      <c r="BX50" s="180"/>
      <c r="BY50" s="180"/>
      <c r="CA50" s="180"/>
      <c r="CB50" s="180"/>
      <c r="CC50" s="180"/>
      <c r="CD50" s="180"/>
      <c r="CE50" s="180"/>
      <c r="CG50" s="180"/>
      <c r="CH50" s="180"/>
      <c r="CI50" s="180"/>
      <c r="CJ50" s="180"/>
      <c r="CK50" s="180"/>
      <c r="CM50" s="180"/>
      <c r="CN50" s="180"/>
      <c r="CO50" s="180"/>
      <c r="CP50" s="180"/>
      <c r="CQ50" s="180"/>
      <c r="CS50" s="180"/>
      <c r="CT50" s="180"/>
      <c r="CU50" s="180"/>
      <c r="CV50" s="180"/>
      <c r="CW50" s="180"/>
      <c r="CY50" s="180"/>
      <c r="CZ50" s="180"/>
      <c r="DA50" s="180"/>
      <c r="DB50" s="180"/>
      <c r="DC50" s="180"/>
    </row>
    <row r="51" spans="2:108" ht="16.5" customHeight="1" x14ac:dyDescent="0.2">
      <c r="B51" s="341">
        <f>IF(SUM(F52,H52,K52,M52)=0,0,SUM(F52,H52,K52,M52))</f>
        <v>0</v>
      </c>
      <c r="C51" s="342" t="s">
        <v>22</v>
      </c>
      <c r="D51" s="343" t="s">
        <v>23</v>
      </c>
      <c r="E51" s="343"/>
      <c r="F51" s="183"/>
      <c r="G51" s="184"/>
      <c r="H51" s="183"/>
      <c r="I51" s="344"/>
      <c r="J51" s="344"/>
      <c r="K51" s="183"/>
      <c r="L51" s="184"/>
      <c r="M51" s="183"/>
      <c r="N51" s="184"/>
      <c r="O51" s="340" t="s">
        <v>23</v>
      </c>
      <c r="P51" s="340"/>
      <c r="Q51" s="345" t="s">
        <v>22</v>
      </c>
      <c r="R51" s="341">
        <f>IF(SUM(N52,L52,I52,G52)=0,0,SUM(N52,L52,I52,G52))</f>
        <v>0</v>
      </c>
      <c r="Y51" s="178"/>
      <c r="Z51" s="179"/>
      <c r="AA51" s="179"/>
      <c r="AB51" s="179"/>
      <c r="AC51" s="179"/>
      <c r="AD51" s="179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80"/>
      <c r="BR51" s="180"/>
      <c r="BS51" s="180"/>
      <c r="BT51" s="180"/>
      <c r="BU51" s="180"/>
      <c r="BV51" s="180"/>
      <c r="BW51" s="180"/>
      <c r="BX51" s="180"/>
      <c r="BY51" s="180"/>
      <c r="BZ51" s="180"/>
      <c r="CA51" s="180"/>
      <c r="CB51" s="180"/>
      <c r="CC51" s="180"/>
      <c r="CD51" s="180"/>
      <c r="CE51" s="180"/>
      <c r="CF51" s="180"/>
      <c r="CG51" s="180"/>
      <c r="CH51" s="180"/>
      <c r="CI51" s="180"/>
      <c r="CJ51" s="180"/>
      <c r="CK51" s="180"/>
      <c r="CL51" s="180"/>
      <c r="CM51" s="180"/>
      <c r="CN51" s="180"/>
      <c r="CO51" s="180"/>
      <c r="CP51" s="180"/>
      <c r="CQ51" s="180"/>
      <c r="CR51" s="180"/>
      <c r="CS51" s="180"/>
      <c r="CT51" s="180"/>
      <c r="CU51" s="180"/>
      <c r="CV51" s="180"/>
      <c r="CW51" s="180"/>
      <c r="CX51" s="180"/>
      <c r="CY51" s="180"/>
      <c r="CZ51" s="180"/>
      <c r="DA51" s="180"/>
      <c r="DB51" s="180"/>
      <c r="DC51" s="180"/>
      <c r="DD51" s="180"/>
    </row>
    <row r="52" spans="2:108" ht="16.5" customHeight="1" x14ac:dyDescent="0.2">
      <c r="B52" s="341"/>
      <c r="C52" s="342"/>
      <c r="D52" s="346" t="s">
        <v>14</v>
      </c>
      <c r="E52" s="346"/>
      <c r="F52" s="185" t="str">
        <f>IF(F51="","",IF(F51&gt;G51,2,IF(F51=G51,1,0)))</f>
        <v/>
      </c>
      <c r="G52" s="186" t="str">
        <f>IF(G51="","",IF(G51&gt;F51,2,IF(G51=F51,1,0)))</f>
        <v/>
      </c>
      <c r="H52" s="185" t="str">
        <f>IF(H51="","",IF(H51&gt;I51,2,IF(H51=I51,1,0)))</f>
        <v/>
      </c>
      <c r="I52" s="347" t="str">
        <f>IF(I51="","",IF(I51&gt;H51,2,IF(I51=H51,1,0)))</f>
        <v/>
      </c>
      <c r="J52" s="347" t="str">
        <f>IF(J51="","",IF(J51&gt;I51,2,IF(J51=I51,1,"")))</f>
        <v/>
      </c>
      <c r="K52" s="185" t="str">
        <f>IF(K51="","",IF(K51&gt;L51,2,IF(K51=L51,1,0)))</f>
        <v/>
      </c>
      <c r="L52" s="186" t="str">
        <f>IF(L51="","",IF(L51&gt;K51,2,IF(L51=K51,1,0)))</f>
        <v/>
      </c>
      <c r="M52" s="185" t="str">
        <f>IF(M51="","",IF(M51&gt;N51,2,IF(M51=N51,1,0)))</f>
        <v/>
      </c>
      <c r="N52" s="186" t="str">
        <f>IF(N51="","",IF(N51&gt;M51,2,IF(N51=M51,1,0)))</f>
        <v/>
      </c>
      <c r="O52" s="340" t="s">
        <v>14</v>
      </c>
      <c r="P52" s="340"/>
      <c r="Q52" s="345"/>
      <c r="R52" s="341"/>
      <c r="Y52" s="178"/>
      <c r="Z52" s="179"/>
      <c r="AA52" s="179"/>
      <c r="AB52" s="179"/>
      <c r="AC52" s="179"/>
      <c r="AD52" s="179"/>
      <c r="AK52" s="180"/>
      <c r="AL52" s="180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0"/>
      <c r="BR52" s="180"/>
      <c r="BS52" s="180"/>
      <c r="BT52" s="180"/>
      <c r="BU52" s="180"/>
      <c r="BV52" s="180"/>
      <c r="BW52" s="180"/>
      <c r="BX52" s="180"/>
      <c r="BY52" s="180"/>
      <c r="BZ52" s="180"/>
      <c r="CA52" s="180"/>
      <c r="CB52" s="180"/>
      <c r="CC52" s="180"/>
      <c r="CD52" s="180"/>
      <c r="CE52" s="180"/>
      <c r="CF52" s="180"/>
      <c r="CG52" s="180"/>
      <c r="CH52" s="180"/>
      <c r="CI52" s="180"/>
      <c r="CJ52" s="180"/>
      <c r="CK52" s="180"/>
      <c r="CL52" s="180"/>
      <c r="CM52" s="180"/>
      <c r="CN52" s="180"/>
      <c r="CO52" s="180"/>
      <c r="CP52" s="180"/>
      <c r="CQ52" s="180"/>
      <c r="CR52" s="180"/>
      <c r="CS52" s="180"/>
      <c r="CT52" s="180"/>
      <c r="CU52" s="180"/>
      <c r="CV52" s="180"/>
      <c r="CW52" s="180"/>
      <c r="CX52" s="180"/>
      <c r="CY52" s="180"/>
      <c r="CZ52" s="180"/>
      <c r="DA52" s="180"/>
      <c r="DB52" s="180"/>
      <c r="DC52" s="180"/>
      <c r="DD52" s="180"/>
    </row>
    <row r="53" spans="2:108" ht="16.5" customHeight="1" x14ac:dyDescent="0.2">
      <c r="B53" s="341">
        <f>IF(SUM(F54,H54,K54,M54)=0,0,SUM(F54,H54,K54,M54))</f>
        <v>0</v>
      </c>
      <c r="C53" s="342" t="s">
        <v>24</v>
      </c>
      <c r="D53" s="343" t="s">
        <v>23</v>
      </c>
      <c r="E53" s="343"/>
      <c r="F53" s="183"/>
      <c r="G53" s="184"/>
      <c r="H53" s="183"/>
      <c r="I53" s="344"/>
      <c r="J53" s="344"/>
      <c r="K53" s="183"/>
      <c r="L53" s="184"/>
      <c r="M53" s="183"/>
      <c r="N53" s="184"/>
      <c r="O53" s="340" t="s">
        <v>23</v>
      </c>
      <c r="P53" s="340"/>
      <c r="Q53" s="345" t="s">
        <v>24</v>
      </c>
      <c r="R53" s="341">
        <f>IF(SUM(N54,L54,I54,G54)=0,0,SUM(N54,L54,I54,G54))</f>
        <v>0</v>
      </c>
      <c r="Y53" s="178"/>
      <c r="Z53" s="179"/>
      <c r="AA53" s="179"/>
      <c r="AB53" s="179"/>
      <c r="AC53" s="179"/>
      <c r="AD53" s="179"/>
      <c r="AK53" s="180"/>
      <c r="AL53" s="180"/>
      <c r="AM53" s="180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0"/>
      <c r="BR53" s="180"/>
      <c r="BS53" s="180"/>
      <c r="BT53" s="180"/>
      <c r="BU53" s="180"/>
      <c r="BV53" s="180"/>
      <c r="BW53" s="180"/>
      <c r="BX53" s="180"/>
      <c r="BY53" s="180"/>
      <c r="BZ53" s="180"/>
      <c r="CA53" s="180"/>
      <c r="CB53" s="180"/>
      <c r="CC53" s="180"/>
      <c r="CD53" s="180"/>
      <c r="CE53" s="180"/>
      <c r="CF53" s="180"/>
      <c r="CG53" s="180"/>
      <c r="CH53" s="180"/>
      <c r="CI53" s="180"/>
      <c r="CJ53" s="180"/>
      <c r="CK53" s="180"/>
      <c r="CL53" s="180"/>
      <c r="CM53" s="180"/>
      <c r="CN53" s="180"/>
      <c r="CO53" s="180"/>
      <c r="CP53" s="180"/>
      <c r="CQ53" s="180"/>
      <c r="CR53" s="180"/>
      <c r="CS53" s="180"/>
      <c r="CT53" s="180"/>
      <c r="CU53" s="180"/>
      <c r="CV53" s="180"/>
      <c r="CW53" s="180"/>
      <c r="CX53" s="180"/>
      <c r="CY53" s="180"/>
      <c r="CZ53" s="180"/>
      <c r="DA53" s="180"/>
      <c r="DB53" s="180"/>
      <c r="DC53" s="180"/>
      <c r="DD53" s="180"/>
    </row>
    <row r="54" spans="2:108" ht="16.5" customHeight="1" x14ac:dyDescent="0.2">
      <c r="B54" s="341"/>
      <c r="C54" s="342"/>
      <c r="D54" s="346" t="s">
        <v>14</v>
      </c>
      <c r="E54" s="346"/>
      <c r="F54" s="187" t="str">
        <f>IF(F53="","",IF(F53&gt;G53,2,IF(F53=G53,1,0)))</f>
        <v/>
      </c>
      <c r="G54" s="188" t="str">
        <f>IF(G53="","",IF(G53&gt;F53,2,IF(G53=F53,1,0)))</f>
        <v/>
      </c>
      <c r="H54" s="187" t="str">
        <f>IF(H53="","",IF(H53&gt;I53,2,IF(H53=I53,1,0)))</f>
        <v/>
      </c>
      <c r="I54" s="349" t="str">
        <f>IF(I53="","",IF(I53&gt;H53,2,IF(I53=H53,1,0)))</f>
        <v/>
      </c>
      <c r="J54" s="349" t="str">
        <f>IF(J53="","",IF(J53&gt;I53,2,IF(J53=I53,1,"")))</f>
        <v/>
      </c>
      <c r="K54" s="187" t="str">
        <f>IF(K53="","",IF(K53&gt;L53,2,IF(K53=L53,1,0)))</f>
        <v/>
      </c>
      <c r="L54" s="188" t="str">
        <f>IF(L53="","",IF(L53&gt;K53,2,IF(L53=K53,1,0)))</f>
        <v/>
      </c>
      <c r="M54" s="187" t="str">
        <f>IF(M53="","",IF(M53&gt;N53,2,IF(M53=N53,1,0)))</f>
        <v/>
      </c>
      <c r="N54" s="188" t="str">
        <f>IF(N53="","",IF(N53&gt;M53,2,IF(N53=M53,1,0)))</f>
        <v/>
      </c>
      <c r="O54" s="340" t="s">
        <v>14</v>
      </c>
      <c r="P54" s="340"/>
      <c r="Q54" s="345"/>
      <c r="R54" s="341"/>
      <c r="Y54" s="178"/>
      <c r="Z54" s="179"/>
      <c r="AA54" s="179"/>
      <c r="AB54" s="179"/>
      <c r="AC54" s="179"/>
      <c r="AD54" s="179"/>
      <c r="AK54" s="180"/>
      <c r="AL54" s="180"/>
      <c r="AM54" s="180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0"/>
      <c r="BR54" s="180"/>
      <c r="BS54" s="180"/>
      <c r="BT54" s="180"/>
      <c r="BU54" s="180"/>
      <c r="BV54" s="180"/>
      <c r="BW54" s="180"/>
      <c r="BX54" s="180"/>
      <c r="BY54" s="180"/>
      <c r="BZ54" s="180"/>
      <c r="CA54" s="180"/>
      <c r="CB54" s="180"/>
      <c r="CC54" s="180"/>
      <c r="CD54" s="180"/>
      <c r="CE54" s="180"/>
      <c r="CF54" s="180"/>
      <c r="CG54" s="180"/>
      <c r="CH54" s="180"/>
      <c r="CI54" s="180"/>
      <c r="CJ54" s="180"/>
      <c r="CK54" s="180"/>
      <c r="CL54" s="180"/>
      <c r="CM54" s="180"/>
      <c r="CN54" s="180"/>
      <c r="CO54" s="180"/>
      <c r="CP54" s="180"/>
      <c r="CQ54" s="180"/>
      <c r="CR54" s="180"/>
      <c r="CS54" s="180"/>
      <c r="CT54" s="180"/>
      <c r="CU54" s="180"/>
      <c r="CV54" s="180"/>
      <c r="CW54" s="180"/>
      <c r="CX54" s="180"/>
      <c r="CY54" s="180"/>
      <c r="CZ54" s="180"/>
      <c r="DA54" s="180"/>
      <c r="DB54" s="180"/>
      <c r="DC54" s="180"/>
      <c r="DD54" s="180"/>
    </row>
    <row r="55" spans="2:108" ht="16.5" customHeight="1" x14ac:dyDescent="0.2">
      <c r="B55" s="341">
        <f>IF(SUM(F56,H56,K56,M56)=0,0,SUM(F56,H56,K56,M56))</f>
        <v>0</v>
      </c>
      <c r="C55" s="342" t="s">
        <v>25</v>
      </c>
      <c r="D55" s="343" t="s">
        <v>23</v>
      </c>
      <c r="E55" s="343"/>
      <c r="F55" s="189"/>
      <c r="G55" s="190"/>
      <c r="H55" s="189"/>
      <c r="I55" s="344"/>
      <c r="J55" s="344"/>
      <c r="K55" s="189"/>
      <c r="L55" s="190"/>
      <c r="M55" s="189"/>
      <c r="N55" s="190"/>
      <c r="O55" s="340" t="s">
        <v>23</v>
      </c>
      <c r="P55" s="340"/>
      <c r="Q55" s="345" t="s">
        <v>25</v>
      </c>
      <c r="R55" s="341">
        <f>IF(SUM(N56,L56,I56,G56)=0,0,SUM(N56,L56,I56,G56))</f>
        <v>0</v>
      </c>
      <c r="Y55" s="178"/>
      <c r="Z55" s="179"/>
      <c r="AA55" s="179"/>
      <c r="AB55" s="179"/>
      <c r="AC55" s="179"/>
      <c r="AD55" s="179"/>
      <c r="AK55" s="180"/>
      <c r="AL55" s="180"/>
      <c r="AM55" s="180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80"/>
      <c r="BE55" s="180"/>
      <c r="BF55" s="180"/>
      <c r="BG55" s="180"/>
      <c r="BH55" s="180"/>
      <c r="BI55" s="180"/>
      <c r="BJ55" s="180"/>
      <c r="BK55" s="180"/>
      <c r="BL55" s="180"/>
      <c r="BM55" s="180"/>
      <c r="BN55" s="180"/>
      <c r="BO55" s="180"/>
      <c r="BP55" s="180"/>
      <c r="BQ55" s="180"/>
      <c r="BR55" s="180"/>
      <c r="BS55" s="180"/>
      <c r="BT55" s="180"/>
      <c r="BU55" s="180"/>
      <c r="BV55" s="180"/>
      <c r="BW55" s="180"/>
      <c r="BX55" s="180"/>
      <c r="BY55" s="180"/>
      <c r="BZ55" s="180"/>
      <c r="CA55" s="180"/>
      <c r="CB55" s="180"/>
      <c r="CC55" s="180"/>
      <c r="CD55" s="180"/>
      <c r="CE55" s="180"/>
      <c r="CF55" s="180"/>
      <c r="CG55" s="180"/>
      <c r="CH55" s="180"/>
      <c r="CI55" s="180"/>
      <c r="CJ55" s="180"/>
      <c r="CK55" s="180"/>
      <c r="CL55" s="180"/>
      <c r="CM55" s="180"/>
      <c r="CN55" s="180"/>
      <c r="CO55" s="180"/>
      <c r="CP55" s="180"/>
      <c r="CQ55" s="180"/>
      <c r="CR55" s="180"/>
      <c r="CS55" s="180"/>
      <c r="CT55" s="180"/>
      <c r="CU55" s="180"/>
      <c r="CV55" s="180"/>
      <c r="CW55" s="180"/>
      <c r="CX55" s="180"/>
      <c r="CY55" s="180"/>
      <c r="CZ55" s="180"/>
      <c r="DA55" s="180"/>
      <c r="DB55" s="180"/>
      <c r="DC55" s="180"/>
      <c r="DD55" s="180"/>
    </row>
    <row r="56" spans="2:108" ht="16.5" customHeight="1" thickBot="1" x14ac:dyDescent="0.25">
      <c r="B56" s="341"/>
      <c r="C56" s="342"/>
      <c r="D56" s="343" t="s">
        <v>14</v>
      </c>
      <c r="E56" s="343"/>
      <c r="F56" s="191" t="str">
        <f>IF(F55="","",IF(F55&gt;G55,2,IF(F55=G55,1,0)))</f>
        <v/>
      </c>
      <c r="G56" s="192" t="str">
        <f>IF(G55="","",IF(G55&gt;F55,2,IF(G55=F55,1,0)))</f>
        <v/>
      </c>
      <c r="H56" s="191" t="str">
        <f>IF(H55="","",IF(H55&gt;I55,2,IF(H55=I55,1,0)))</f>
        <v/>
      </c>
      <c r="I56" s="348" t="str">
        <f>IF(I55="","",IF(I55&gt;H55,2,IF(I55=H55,1,0)))</f>
        <v/>
      </c>
      <c r="J56" s="348" t="str">
        <f>IF(J55="","",IF(J55&gt;I55,2,IF(J55=I55,1,"")))</f>
        <v/>
      </c>
      <c r="K56" s="191" t="str">
        <f>IF(K55="","",IF(K55&gt;L55,2,IF(K55=L55,1,0)))</f>
        <v/>
      </c>
      <c r="L56" s="192" t="str">
        <f>IF(L55="","",IF(L55&gt;K55,2,IF(L55=K55,1,0)))</f>
        <v/>
      </c>
      <c r="M56" s="191" t="str">
        <f>IF(M55="","",IF(M55&gt;N55,2,IF(M55=N55,1,0)))</f>
        <v/>
      </c>
      <c r="N56" s="192" t="str">
        <f>IF(N55="","",IF(N55&gt;M55,2,IF(N55=M55,1,0)))</f>
        <v/>
      </c>
      <c r="O56" s="343" t="s">
        <v>14</v>
      </c>
      <c r="P56" s="343"/>
      <c r="Q56" s="345"/>
      <c r="R56" s="341"/>
      <c r="Y56" s="178"/>
      <c r="Z56" s="179"/>
      <c r="AA56" s="179"/>
      <c r="AB56" s="179"/>
      <c r="AC56" s="179"/>
      <c r="AD56" s="179"/>
      <c r="AK56" s="180"/>
      <c r="AL56" s="180"/>
      <c r="AM56" s="180"/>
      <c r="AN56" s="180"/>
      <c r="AO56" s="180"/>
      <c r="AP56" s="180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180"/>
      <c r="BD56" s="180"/>
      <c r="BE56" s="180"/>
      <c r="BF56" s="180"/>
      <c r="BG56" s="180"/>
      <c r="BH56" s="180"/>
      <c r="BI56" s="180"/>
      <c r="BJ56" s="180"/>
      <c r="BK56" s="180"/>
      <c r="BL56" s="180"/>
      <c r="BM56" s="180"/>
      <c r="BN56" s="180"/>
      <c r="BO56" s="180"/>
      <c r="BP56" s="180"/>
      <c r="BQ56" s="180"/>
      <c r="BR56" s="180"/>
      <c r="BS56" s="180"/>
      <c r="BT56" s="180"/>
      <c r="BU56" s="180"/>
      <c r="BV56" s="180"/>
      <c r="BW56" s="180"/>
      <c r="BX56" s="180"/>
      <c r="BY56" s="180"/>
      <c r="BZ56" s="180"/>
      <c r="CA56" s="180"/>
      <c r="CB56" s="180"/>
      <c r="CC56" s="180"/>
      <c r="CD56" s="180"/>
      <c r="CE56" s="180"/>
      <c r="CF56" s="180"/>
      <c r="CG56" s="180"/>
      <c r="CH56" s="180"/>
      <c r="CI56" s="180"/>
      <c r="CJ56" s="180"/>
      <c r="CK56" s="180"/>
      <c r="CL56" s="180"/>
      <c r="CM56" s="180"/>
      <c r="CN56" s="180"/>
      <c r="CO56" s="180"/>
      <c r="CP56" s="180"/>
      <c r="CQ56" s="180"/>
      <c r="CR56" s="180"/>
      <c r="CS56" s="180"/>
      <c r="CT56" s="180"/>
      <c r="CU56" s="180"/>
      <c r="CV56" s="180"/>
      <c r="CW56" s="180"/>
      <c r="CX56" s="180"/>
      <c r="CY56" s="180"/>
      <c r="CZ56" s="180"/>
      <c r="DA56" s="180"/>
      <c r="DB56" s="180"/>
      <c r="DC56" s="180"/>
      <c r="DD56" s="180"/>
    </row>
    <row r="57" spans="2:108" ht="18.75" customHeight="1" x14ac:dyDescent="0.2">
      <c r="B57" s="193"/>
      <c r="D57" s="194"/>
      <c r="E57" s="195">
        <f>IF(I47=K47,1,0)</f>
        <v>0</v>
      </c>
      <c r="F57" s="196">
        <f>IF(B51&gt;R51,1,0)</f>
        <v>0</v>
      </c>
      <c r="G57" s="196">
        <f>IF(B53&gt;R53,1,0)</f>
        <v>0</v>
      </c>
      <c r="H57" s="196">
        <f>IF(B55&gt;R55,1,0)</f>
        <v>0</v>
      </c>
      <c r="I57" s="196">
        <f>SUM(E57:H57)</f>
        <v>0</v>
      </c>
      <c r="J57" s="197"/>
      <c r="K57" s="196">
        <f>SUM(L57:O57)</f>
        <v>0</v>
      </c>
      <c r="L57" s="196">
        <f>IF(R55&gt;B55,1,0)</f>
        <v>0</v>
      </c>
      <c r="M57" s="196">
        <f>IF(R53&gt;B53,1,0)</f>
        <v>0</v>
      </c>
      <c r="N57" s="196">
        <f>IF(R51&gt;B51,1,0)</f>
        <v>0</v>
      </c>
      <c r="O57" s="198">
        <f>IF(K47=I47,1,0)</f>
        <v>0</v>
      </c>
      <c r="P57" s="199"/>
      <c r="R57" s="193"/>
      <c r="Y57" s="178"/>
      <c r="Z57" s="179"/>
      <c r="AA57" s="179"/>
      <c r="AB57" s="179"/>
      <c r="AC57" s="179"/>
      <c r="AD57" s="179"/>
      <c r="AK57" s="180"/>
      <c r="AL57" s="180"/>
      <c r="AM57" s="180"/>
      <c r="AN57" s="180"/>
      <c r="AO57" s="180"/>
      <c r="AP57" s="180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0"/>
      <c r="BE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180"/>
      <c r="BP57" s="180"/>
      <c r="BQ57" s="180"/>
      <c r="BR57" s="180"/>
      <c r="BS57" s="180"/>
      <c r="BT57" s="180"/>
      <c r="BU57" s="180"/>
      <c r="BV57" s="180"/>
      <c r="BW57" s="180"/>
      <c r="BX57" s="180"/>
      <c r="BY57" s="180"/>
      <c r="BZ57" s="180"/>
      <c r="CA57" s="180"/>
      <c r="CB57" s="180"/>
      <c r="CC57" s="180"/>
      <c r="CD57" s="180"/>
      <c r="CE57" s="180"/>
      <c r="CF57" s="180"/>
      <c r="CG57" s="180"/>
      <c r="CH57" s="180"/>
      <c r="CI57" s="180"/>
      <c r="CJ57" s="180"/>
      <c r="CK57" s="180"/>
      <c r="CL57" s="180"/>
      <c r="CM57" s="180"/>
      <c r="CN57" s="180"/>
      <c r="CO57" s="180"/>
      <c r="CP57" s="180"/>
      <c r="CQ57" s="180"/>
      <c r="CR57" s="180"/>
      <c r="CS57" s="180"/>
      <c r="CT57" s="180"/>
      <c r="CU57" s="180"/>
      <c r="CV57" s="180"/>
      <c r="CW57" s="180"/>
      <c r="CX57" s="180"/>
      <c r="CY57" s="180"/>
      <c r="CZ57" s="180"/>
      <c r="DA57" s="180"/>
      <c r="DB57" s="180"/>
      <c r="DC57" s="180"/>
      <c r="DD57" s="180"/>
    </row>
    <row r="58" spans="2:108" ht="16.5" customHeight="1" x14ac:dyDescent="0.2">
      <c r="C58" s="142" t="s">
        <v>0</v>
      </c>
      <c r="D58" s="360" t="s">
        <v>1</v>
      </c>
      <c r="E58" s="360"/>
      <c r="F58" s="360"/>
      <c r="G58" s="143">
        <v>4</v>
      </c>
      <c r="H58" s="361" t="s">
        <v>2</v>
      </c>
      <c r="I58" s="361"/>
      <c r="J58" s="362">
        <v>43841</v>
      </c>
      <c r="K58" s="362"/>
      <c r="L58" s="362"/>
      <c r="M58" s="362"/>
      <c r="N58" s="142" t="s">
        <v>3</v>
      </c>
      <c r="O58" s="363" t="s">
        <v>86</v>
      </c>
      <c r="P58" s="363"/>
      <c r="Q58" s="363"/>
    </row>
    <row r="59" spans="2:108" ht="19.5" customHeight="1" x14ac:dyDescent="0.2"/>
    <row r="60" spans="2:108" ht="19.5" customHeight="1" x14ac:dyDescent="0.25">
      <c r="D60" s="366" t="str">
        <f>$D$4</f>
        <v>LUFTGEWEHR</v>
      </c>
      <c r="E60" s="366"/>
      <c r="F60" s="366"/>
      <c r="G60" s="366"/>
      <c r="H60" s="366"/>
      <c r="I60" s="366"/>
      <c r="J60" s="366"/>
      <c r="K60" s="366"/>
      <c r="L60" s="366"/>
      <c r="M60" s="366"/>
      <c r="N60" s="366"/>
      <c r="O60" s="366"/>
      <c r="P60" s="366"/>
    </row>
    <row r="61" spans="2:108" ht="19.5" customHeight="1" x14ac:dyDescent="0.25">
      <c r="D61" s="367" t="str">
        <f>$D$5</f>
        <v>SAISON 2019 / 20</v>
      </c>
      <c r="E61" s="367"/>
      <c r="F61" s="367"/>
      <c r="G61" s="367"/>
      <c r="H61" s="367"/>
      <c r="I61" s="367"/>
      <c r="J61" s="367"/>
      <c r="K61" s="367"/>
      <c r="L61" s="367"/>
      <c r="M61" s="367"/>
      <c r="N61" s="367"/>
      <c r="O61" s="367"/>
      <c r="P61" s="367"/>
    </row>
    <row r="62" spans="2:108" ht="19.5" customHeight="1" x14ac:dyDescent="0.25">
      <c r="D62" s="366" t="str">
        <f>$D$6</f>
        <v>Landesliga</v>
      </c>
      <c r="E62" s="366"/>
      <c r="F62" s="366"/>
      <c r="G62" s="366"/>
      <c r="H62" s="366"/>
      <c r="I62" s="366"/>
      <c r="J62" s="366"/>
      <c r="K62" s="366"/>
      <c r="L62" s="366"/>
      <c r="M62" s="366"/>
      <c r="N62" s="366"/>
      <c r="O62" s="366"/>
      <c r="P62" s="366"/>
    </row>
    <row r="63" spans="2:108" ht="16.5" customHeight="1" x14ac:dyDescent="0.2">
      <c r="C63" s="141" t="s">
        <v>100</v>
      </c>
    </row>
    <row r="64" spans="2:108" ht="16.5" customHeight="1" x14ac:dyDescent="0.2">
      <c r="D64" s="368" t="s">
        <v>1</v>
      </c>
      <c r="E64" s="368"/>
      <c r="F64" s="368"/>
      <c r="G64" s="368"/>
      <c r="H64" s="368"/>
      <c r="I64" s="144">
        <v>4</v>
      </c>
      <c r="J64" s="145"/>
      <c r="K64" s="369" t="s">
        <v>6</v>
      </c>
      <c r="L64" s="369"/>
      <c r="M64" s="369"/>
      <c r="N64" s="144">
        <v>3</v>
      </c>
      <c r="O64" s="146"/>
      <c r="P64" s="147"/>
    </row>
    <row r="65" spans="1:108" ht="8.25" customHeight="1" x14ac:dyDescent="0.2"/>
    <row r="66" spans="1:108" ht="16.5" customHeight="1" x14ac:dyDescent="0.2">
      <c r="B66" s="370" t="s">
        <v>86</v>
      </c>
      <c r="C66" s="370"/>
      <c r="D66" s="370"/>
      <c r="E66" s="370"/>
      <c r="F66" s="370"/>
      <c r="G66" s="370"/>
      <c r="H66" s="148">
        <f>IF(I75=0,0,IF(I75&gt;K75,3,IF(AND(I75=K75,I85=K85),1,I85)))</f>
        <v>3</v>
      </c>
      <c r="I66" s="343" t="s">
        <v>7</v>
      </c>
      <c r="J66" s="343"/>
      <c r="K66" s="343"/>
      <c r="L66" s="148">
        <f>IF(K75=0,0,IF(K75&gt;I75,3,IF(AND(K75=I75,K85=I85),1,K85)))</f>
        <v>0</v>
      </c>
      <c r="M66" s="370" t="s">
        <v>67</v>
      </c>
      <c r="N66" s="370"/>
      <c r="O66" s="370"/>
      <c r="P66" s="370"/>
      <c r="Q66" s="370"/>
      <c r="R66" s="370"/>
    </row>
    <row r="68" spans="1:108" ht="16.5" customHeight="1" thickBot="1" x14ac:dyDescent="0.25">
      <c r="B68" s="149" t="s">
        <v>8</v>
      </c>
      <c r="C68" s="150"/>
      <c r="D68" s="151" t="s">
        <v>10</v>
      </c>
      <c r="E68" s="151" t="s">
        <v>11</v>
      </c>
      <c r="F68" s="151" t="s">
        <v>12</v>
      </c>
      <c r="G68" s="151" t="s">
        <v>13</v>
      </c>
      <c r="H68" s="150" t="s">
        <v>14</v>
      </c>
      <c r="I68" s="152"/>
      <c r="J68" s="152"/>
      <c r="K68" s="152"/>
      <c r="L68" s="153"/>
      <c r="M68" s="151" t="s">
        <v>13</v>
      </c>
      <c r="N68" s="151" t="s">
        <v>12</v>
      </c>
      <c r="O68" s="151" t="s">
        <v>11</v>
      </c>
      <c r="P68" s="151" t="s">
        <v>10</v>
      </c>
      <c r="Q68" s="153" t="s">
        <v>9</v>
      </c>
      <c r="R68" s="154" t="s">
        <v>8</v>
      </c>
    </row>
    <row r="69" spans="1:108" ht="30" customHeight="1" x14ac:dyDescent="0.2">
      <c r="B69" s="364">
        <v>1</v>
      </c>
      <c r="C69" s="358" t="s">
        <v>88</v>
      </c>
      <c r="D69" s="155">
        <v>102.1</v>
      </c>
      <c r="E69" s="155">
        <v>103.1</v>
      </c>
      <c r="F69" s="155">
        <v>102.8</v>
      </c>
      <c r="G69" s="155">
        <v>98.5</v>
      </c>
      <c r="H69" s="156">
        <f>IF(SUM(D69:G69)=0,0,SUM(D69:G69))</f>
        <v>406.5</v>
      </c>
      <c r="I69" s="157">
        <f>IF(SUM(D70:H70)=0,0,SUM(D70:H70))</f>
        <v>8</v>
      </c>
      <c r="J69" s="158" t="s">
        <v>15</v>
      </c>
      <c r="K69" s="159">
        <f>IF(SUM(M70:P70)=0,0,SUM(M70:P70))</f>
        <v>0</v>
      </c>
      <c r="L69" s="156">
        <f>IF(SUM(M69:P69)=0,0,SUM(M69:P69))</f>
        <v>376.40000000000003</v>
      </c>
      <c r="M69" s="155">
        <v>95.9</v>
      </c>
      <c r="N69" s="155">
        <v>96.7</v>
      </c>
      <c r="O69" s="155">
        <v>92.1</v>
      </c>
      <c r="P69" s="155">
        <v>91.7</v>
      </c>
      <c r="Q69" s="359" t="s">
        <v>73</v>
      </c>
      <c r="R69" s="364">
        <v>2</v>
      </c>
    </row>
    <row r="70" spans="1:108" ht="16.5" customHeight="1" x14ac:dyDescent="0.2">
      <c r="B70" s="364"/>
      <c r="C70" s="358"/>
      <c r="D70" s="160">
        <f>IF(D69=0,"",IF(D69&gt;P69,2,IF(D69=P69,1,0)))</f>
        <v>2</v>
      </c>
      <c r="E70" s="160">
        <f>IF(E69=0,"",IF(E69&gt;O69,2,IF(E69=O69,1,0)))</f>
        <v>2</v>
      </c>
      <c r="F70" s="160">
        <f>IF(F69=0,"",IF(F69&gt;N69,2,IF(F69=N69,1,0)))</f>
        <v>2</v>
      </c>
      <c r="G70" s="160">
        <f>IF(G69=0,"",IF(G69&gt;M69,2,IF(G69=M69,1,0)))</f>
        <v>2</v>
      </c>
      <c r="H70" s="161"/>
      <c r="I70" s="162"/>
      <c r="J70" s="163"/>
      <c r="K70" s="164"/>
      <c r="L70" s="161"/>
      <c r="M70" s="160">
        <f>IF(M69=0,"",IF(M69&gt;G69,2,IF(M69=G69,1,0)))</f>
        <v>0</v>
      </c>
      <c r="N70" s="160">
        <f>IF(N69=0,"",IF(N69&gt;F69,2,IF(N69=F69,1,0)))</f>
        <v>0</v>
      </c>
      <c r="O70" s="160">
        <f>IF(O69=0,"",IF(O69&gt;E69,2,IF(E69=O69,1,0)))</f>
        <v>0</v>
      </c>
      <c r="P70" s="160">
        <f>IF(P69=0,"",IF(P69&gt;D69,2,IF(P69=D69,1,0)))</f>
        <v>0</v>
      </c>
      <c r="Q70" s="359"/>
      <c r="R70" s="364"/>
    </row>
    <row r="71" spans="1:108" ht="30" customHeight="1" x14ac:dyDescent="0.2">
      <c r="B71" s="357">
        <v>4</v>
      </c>
      <c r="C71" s="358" t="s">
        <v>50</v>
      </c>
      <c r="D71" s="165">
        <v>98.1</v>
      </c>
      <c r="E71" s="165">
        <v>96.6</v>
      </c>
      <c r="F71" s="165">
        <v>102.3</v>
      </c>
      <c r="G71" s="165">
        <v>97.4</v>
      </c>
      <c r="H71" s="166">
        <f>IF(SUM(D71:G71)=0,0,SUM(D71:G71))</f>
        <v>394.4</v>
      </c>
      <c r="I71" s="167">
        <f>IF(SUM(D72:H72)=0,0,SUM(D72:H72))</f>
        <v>6</v>
      </c>
      <c r="J71" s="168" t="s">
        <v>15</v>
      </c>
      <c r="K71" s="169">
        <f>IF(SUM(M72:P72)=0,0,SUM(M72:P72))</f>
        <v>1</v>
      </c>
      <c r="L71" s="166">
        <f>IF(SUM(M71:P71)=0,0,SUM(M71:P71))</f>
        <v>373.4</v>
      </c>
      <c r="M71" s="165">
        <v>93.8</v>
      </c>
      <c r="N71" s="165">
        <v>94.5</v>
      </c>
      <c r="O71" s="165">
        <v>97.2</v>
      </c>
      <c r="P71" s="165">
        <v>87.9</v>
      </c>
      <c r="Q71" s="359" t="s">
        <v>72</v>
      </c>
      <c r="R71" s="357">
        <v>5</v>
      </c>
    </row>
    <row r="72" spans="1:108" ht="16.5" customHeight="1" x14ac:dyDescent="0.2">
      <c r="B72" s="357"/>
      <c r="C72" s="358"/>
      <c r="D72" s="170">
        <f>IF(D71=0,"",IF(D71&gt;P71,2,IF(D71=P71,1,0)))</f>
        <v>2</v>
      </c>
      <c r="E72" s="170">
        <f>IF(E71=0,"",IF(E71&gt;O71,2,IF(E71=O71,1,0)))</f>
        <v>0</v>
      </c>
      <c r="F72" s="170">
        <f>IF(F71=0,"",IF(F71&gt;N71,2,IF(F71=N71,1,0)))</f>
        <v>2</v>
      </c>
      <c r="G72" s="170">
        <f>IF(G71=0,"",IF(G71&gt;M71,2,IF(G71=M71,1,0)))</f>
        <v>2</v>
      </c>
      <c r="H72" s="161"/>
      <c r="I72" s="162"/>
      <c r="J72" s="163"/>
      <c r="K72" s="164"/>
      <c r="L72" s="161"/>
      <c r="M72" s="170">
        <f>IF(M71=0,"",IF(M71&gt;G71,2,IF(M71=G71,1,0)))</f>
        <v>0</v>
      </c>
      <c r="N72" s="170">
        <f>IF(N71=0,"",IF(N71&gt;F71,2,IF(N71=F71,1,0)))</f>
        <v>0</v>
      </c>
      <c r="O72" s="170">
        <v>1</v>
      </c>
      <c r="P72" s="170">
        <f>IF(P71=0,"",IF(P71&gt;D71,2,IF(P71=D71,1,0)))</f>
        <v>0</v>
      </c>
      <c r="Q72" s="359"/>
      <c r="R72" s="357"/>
    </row>
    <row r="73" spans="1:108" ht="30" customHeight="1" x14ac:dyDescent="0.2">
      <c r="B73" s="357">
        <v>7</v>
      </c>
      <c r="C73" s="358" t="s">
        <v>101</v>
      </c>
      <c r="D73" s="165">
        <v>89.5</v>
      </c>
      <c r="E73" s="165">
        <v>95.1</v>
      </c>
      <c r="F73" s="165">
        <v>95.6</v>
      </c>
      <c r="G73" s="165">
        <v>92.7</v>
      </c>
      <c r="H73" s="166">
        <f>IF(SUM(D73:G73)=0,0,SUM(D73:G73))</f>
        <v>372.9</v>
      </c>
      <c r="I73" s="167">
        <f>IF(SUM(D74:H74)=0,0,SUM(D74:H74))</f>
        <v>8</v>
      </c>
      <c r="J73" s="168" t="s">
        <v>15</v>
      </c>
      <c r="K73" s="169">
        <f>IF(SUM(M74:P74)=0,0,SUM(M74:P74))</f>
        <v>0</v>
      </c>
      <c r="L73" s="166">
        <f>IF(SUM(M73:P73)=0,0,SUM(M73:P73))</f>
        <v>0</v>
      </c>
      <c r="M73" s="165"/>
      <c r="N73" s="165"/>
      <c r="O73" s="165"/>
      <c r="P73" s="165"/>
      <c r="Q73" s="359" t="s">
        <v>102</v>
      </c>
      <c r="R73" s="357">
        <v>8</v>
      </c>
    </row>
    <row r="74" spans="1:108" ht="16.5" customHeight="1" x14ac:dyDescent="0.2">
      <c r="B74" s="357"/>
      <c r="C74" s="358"/>
      <c r="D74" s="170">
        <f>IF(D73=0,"",IF(D73&gt;P73,2,IF(D73=P73,1,0)))</f>
        <v>2</v>
      </c>
      <c r="E74" s="170">
        <f>IF(E73=0,"",IF(E73&gt;O73,2,IF(E73=O73,1,0)))</f>
        <v>2</v>
      </c>
      <c r="F74" s="170">
        <f>IF(F73=0,"",IF(F73&gt;N73,2,IF(F73=N73,1,0)))</f>
        <v>2</v>
      </c>
      <c r="G74" s="170">
        <f>IF(G73=0,"",IF(G73&gt;M73,2,IF(G73=M73,1,0)))</f>
        <v>2</v>
      </c>
      <c r="H74" s="161"/>
      <c r="I74" s="162"/>
      <c r="J74" s="163"/>
      <c r="K74" s="164"/>
      <c r="L74" s="161"/>
      <c r="M74" s="170" t="str">
        <f>IF(M73=0,"",IF(M73&gt;G73,2,IF(M73=G73,1,0)))</f>
        <v/>
      </c>
      <c r="N74" s="170" t="str">
        <f>IF(N73=0,"",IF(N73&gt;F73,2,IF(N73=F73,1,0)))</f>
        <v/>
      </c>
      <c r="O74" s="170" t="str">
        <f>IF(O73=0,"",IF(O73&gt;E73,2,IF(E73=O73,1,0)))</f>
        <v/>
      </c>
      <c r="P74" s="170" t="str">
        <f>IF(P73=0,"",IF(P73&gt;D73,2,IF(P73=D73,1,0)))</f>
        <v/>
      </c>
      <c r="Q74" s="359"/>
      <c r="R74" s="357"/>
    </row>
    <row r="75" spans="1:108" ht="16.5" customHeight="1" x14ac:dyDescent="0.2">
      <c r="B75" s="173"/>
      <c r="C75" s="345" t="str">
        <f>IF(AND(H75=0,L75=0),"",IF(OR(I75&gt;K75,K75&gt;I75),"kein Stechen erforderlich","Stechen"))</f>
        <v>kein Stechen erforderlich</v>
      </c>
      <c r="D75" s="345"/>
      <c r="E75" s="345"/>
      <c r="F75" s="357" t="s">
        <v>16</v>
      </c>
      <c r="G75" s="357"/>
      <c r="H75" s="174">
        <f>IF(SUM(H69:H74)=0,0,SUM(H69:H74))</f>
        <v>1173.8</v>
      </c>
      <c r="I75" s="175">
        <f>IF(SUM(I69:I74)=0,0,SUM(I69:I74))</f>
        <v>22</v>
      </c>
      <c r="J75" s="176" t="s">
        <v>15</v>
      </c>
      <c r="K75" s="177">
        <f>IF(SUM(K69:K74)=0,0,SUM(K69:K74))</f>
        <v>1</v>
      </c>
      <c r="L75" s="174">
        <f>IF(SUM(L69:L74)=0,0,SUM(L69:L74))</f>
        <v>749.8</v>
      </c>
      <c r="M75" s="357" t="s">
        <v>16</v>
      </c>
      <c r="N75" s="357"/>
      <c r="O75" s="342" t="str">
        <f>C75</f>
        <v>kein Stechen erforderlich</v>
      </c>
      <c r="P75" s="342"/>
      <c r="Q75" s="342"/>
      <c r="R75" s="173"/>
      <c r="Y75" s="178"/>
      <c r="Z75" s="179"/>
      <c r="AA75" s="179"/>
      <c r="AB75" s="179"/>
      <c r="AC75" s="179"/>
      <c r="AE75" s="180"/>
      <c r="AF75" s="180"/>
      <c r="AG75" s="180"/>
      <c r="AH75" s="180"/>
      <c r="AI75" s="180"/>
      <c r="AQ75" s="180"/>
      <c r="AR75" s="180"/>
      <c r="AS75" s="180"/>
      <c r="AT75" s="180"/>
      <c r="AU75" s="180"/>
      <c r="AW75" s="180"/>
      <c r="AX75" s="180"/>
      <c r="AY75" s="180"/>
      <c r="AZ75" s="180"/>
      <c r="BA75" s="180"/>
      <c r="BC75" s="180"/>
      <c r="BD75" s="180"/>
      <c r="BE75" s="180"/>
      <c r="BF75" s="180"/>
      <c r="BG75" s="180"/>
      <c r="BI75" s="180"/>
      <c r="BJ75" s="180"/>
      <c r="BK75" s="180"/>
      <c r="BL75" s="180"/>
      <c r="BM75" s="180"/>
      <c r="BO75" s="180"/>
      <c r="BP75" s="180"/>
      <c r="BQ75" s="180"/>
      <c r="BR75" s="180"/>
      <c r="BS75" s="180"/>
      <c r="BU75" s="180"/>
      <c r="BV75" s="180"/>
      <c r="BW75" s="180"/>
      <c r="BX75" s="180"/>
      <c r="BY75" s="180"/>
      <c r="CA75" s="180"/>
      <c r="CB75" s="180"/>
      <c r="CC75" s="180"/>
      <c r="CD75" s="180"/>
      <c r="CE75" s="180"/>
      <c r="CG75" s="180"/>
      <c r="CH75" s="180"/>
      <c r="CI75" s="180"/>
      <c r="CJ75" s="180"/>
      <c r="CK75" s="180"/>
      <c r="CM75" s="180"/>
      <c r="CN75" s="180"/>
      <c r="CO75" s="180"/>
      <c r="CP75" s="180"/>
      <c r="CQ75" s="180"/>
      <c r="CS75" s="180"/>
      <c r="CT75" s="180"/>
      <c r="CU75" s="180"/>
      <c r="CV75" s="180"/>
      <c r="CW75" s="180"/>
      <c r="CY75" s="180"/>
      <c r="CZ75" s="180"/>
      <c r="DA75" s="180"/>
      <c r="DB75" s="180"/>
      <c r="DC75" s="180"/>
    </row>
    <row r="76" spans="1:108" ht="16.5" customHeight="1" thickBot="1" x14ac:dyDescent="0.25">
      <c r="B76" s="343"/>
      <c r="C76" s="343"/>
      <c r="D76" s="343"/>
      <c r="E76" s="343"/>
      <c r="F76" s="343"/>
      <c r="G76" s="343"/>
      <c r="H76" s="343"/>
      <c r="I76" s="343"/>
      <c r="J76" s="343"/>
      <c r="K76" s="343"/>
      <c r="L76" s="343"/>
      <c r="M76" s="343"/>
      <c r="N76" s="343"/>
      <c r="O76" s="343"/>
      <c r="P76" s="343"/>
      <c r="Q76" s="343"/>
      <c r="R76" s="343"/>
      <c r="Y76" s="178"/>
      <c r="Z76" s="179"/>
      <c r="AA76" s="179"/>
      <c r="AB76" s="179"/>
      <c r="AC76" s="179"/>
      <c r="AE76" s="180"/>
      <c r="AF76" s="180"/>
      <c r="AG76" s="180"/>
      <c r="AH76" s="180"/>
      <c r="AI76" s="180"/>
      <c r="AQ76" s="180"/>
      <c r="AR76" s="180"/>
      <c r="AS76" s="180"/>
      <c r="AT76" s="180"/>
      <c r="AU76" s="180"/>
      <c r="AW76" s="180"/>
      <c r="AX76" s="180"/>
      <c r="AY76" s="180"/>
      <c r="AZ76" s="180"/>
      <c r="BA76" s="180"/>
      <c r="BC76" s="180"/>
      <c r="BD76" s="180"/>
      <c r="BE76" s="180"/>
      <c r="BF76" s="180"/>
      <c r="BG76" s="180"/>
      <c r="BI76" s="180"/>
      <c r="BJ76" s="180"/>
      <c r="BK76" s="180"/>
      <c r="BL76" s="180"/>
      <c r="BM76" s="180"/>
      <c r="BO76" s="180"/>
      <c r="BP76" s="180"/>
      <c r="BQ76" s="180"/>
      <c r="BR76" s="180"/>
      <c r="BS76" s="180"/>
      <c r="BU76" s="180"/>
      <c r="BV76" s="180"/>
      <c r="BW76" s="180"/>
      <c r="BX76" s="180"/>
      <c r="BY76" s="180"/>
      <c r="CA76" s="180"/>
      <c r="CB76" s="180"/>
      <c r="CC76" s="180"/>
      <c r="CD76" s="180"/>
      <c r="CE76" s="180"/>
      <c r="CG76" s="180"/>
      <c r="CH76" s="180"/>
      <c r="CI76" s="180"/>
      <c r="CJ76" s="180"/>
      <c r="CK76" s="180"/>
      <c r="CM76" s="180"/>
      <c r="CN76" s="180"/>
      <c r="CO76" s="180"/>
      <c r="CP76" s="180"/>
      <c r="CQ76" s="180"/>
      <c r="CS76" s="180"/>
      <c r="CT76" s="180"/>
      <c r="CU76" s="180"/>
      <c r="CV76" s="180"/>
      <c r="CW76" s="180"/>
      <c r="CY76" s="180"/>
      <c r="CZ76" s="180"/>
      <c r="DA76" s="180"/>
      <c r="DB76" s="180"/>
      <c r="DC76" s="180"/>
    </row>
    <row r="77" spans="1:108" ht="16.5" customHeight="1" thickBot="1" x14ac:dyDescent="0.25">
      <c r="C77" s="354"/>
      <c r="D77" s="354"/>
      <c r="E77" s="354"/>
      <c r="F77" s="355" t="s">
        <v>17</v>
      </c>
      <c r="G77" s="355"/>
      <c r="H77" s="355" t="s">
        <v>18</v>
      </c>
      <c r="I77" s="355"/>
      <c r="J77" s="355"/>
      <c r="K77" s="355" t="s">
        <v>19</v>
      </c>
      <c r="L77" s="355"/>
      <c r="M77" s="355" t="s">
        <v>20</v>
      </c>
      <c r="N77" s="355"/>
      <c r="O77" s="356" t="str">
        <f>IF(O75="Stechen",M66,"")</f>
        <v/>
      </c>
      <c r="P77" s="356"/>
      <c r="Q77" s="356"/>
      <c r="Y77" s="178"/>
      <c r="Z77" s="179"/>
      <c r="AA77" s="179"/>
      <c r="AB77" s="179"/>
      <c r="AC77" s="179"/>
      <c r="AE77" s="180"/>
      <c r="AF77" s="180"/>
      <c r="AG77" s="180"/>
      <c r="AH77" s="180"/>
      <c r="AI77" s="180"/>
      <c r="AQ77" s="180"/>
      <c r="AR77" s="180"/>
      <c r="AS77" s="180"/>
      <c r="AT77" s="180"/>
      <c r="AU77" s="180"/>
      <c r="AW77" s="180"/>
      <c r="AX77" s="180"/>
      <c r="AY77" s="180"/>
      <c r="AZ77" s="180"/>
      <c r="BA77" s="180"/>
      <c r="BC77" s="180"/>
      <c r="BD77" s="180"/>
      <c r="BE77" s="180"/>
      <c r="BF77" s="180"/>
      <c r="BG77" s="180"/>
      <c r="BI77" s="180"/>
      <c r="BJ77" s="180"/>
      <c r="BK77" s="180"/>
      <c r="BL77" s="180"/>
      <c r="BM77" s="180"/>
      <c r="BO77" s="180"/>
      <c r="BP77" s="180"/>
      <c r="BQ77" s="180"/>
      <c r="BR77" s="180"/>
      <c r="BS77" s="180"/>
      <c r="BU77" s="180"/>
      <c r="BV77" s="180"/>
      <c r="BW77" s="180"/>
      <c r="BX77" s="180"/>
      <c r="BY77" s="180"/>
      <c r="CA77" s="180"/>
      <c r="CB77" s="180"/>
      <c r="CC77" s="180"/>
      <c r="CD77" s="180"/>
      <c r="CE77" s="180"/>
      <c r="CG77" s="180"/>
      <c r="CH77" s="180"/>
      <c r="CI77" s="180"/>
      <c r="CJ77" s="180"/>
      <c r="CK77" s="180"/>
      <c r="CM77" s="180"/>
      <c r="CN77" s="180"/>
      <c r="CO77" s="180"/>
      <c r="CP77" s="180"/>
      <c r="CQ77" s="180"/>
      <c r="CS77" s="180"/>
      <c r="CT77" s="180"/>
      <c r="CU77" s="180"/>
      <c r="CV77" s="180"/>
      <c r="CW77" s="180"/>
      <c r="CY77" s="180"/>
      <c r="CZ77" s="180"/>
      <c r="DA77" s="180"/>
      <c r="DB77" s="180"/>
      <c r="DC77" s="180"/>
    </row>
    <row r="78" spans="1:108" ht="16.5" customHeight="1" x14ac:dyDescent="0.2">
      <c r="B78" s="350" t="s">
        <v>14</v>
      </c>
      <c r="C78" s="350"/>
      <c r="D78" s="351" t="s">
        <v>21</v>
      </c>
      <c r="E78" s="351"/>
      <c r="F78" s="181">
        <v>1</v>
      </c>
      <c r="G78" s="182">
        <v>2</v>
      </c>
      <c r="H78" s="181">
        <v>3</v>
      </c>
      <c r="I78" s="352">
        <v>4</v>
      </c>
      <c r="J78" s="352"/>
      <c r="K78" s="181">
        <v>5</v>
      </c>
      <c r="L78" s="182">
        <v>6</v>
      </c>
      <c r="M78" s="181">
        <v>7</v>
      </c>
      <c r="N78" s="182">
        <v>8</v>
      </c>
      <c r="O78" s="351" t="s">
        <v>21</v>
      </c>
      <c r="P78" s="351"/>
      <c r="Q78" s="353" t="s">
        <v>14</v>
      </c>
      <c r="R78" s="353"/>
      <c r="Y78" s="178"/>
      <c r="Z78" s="179"/>
      <c r="AA78" s="179"/>
      <c r="AB78" s="179"/>
      <c r="AC78" s="179"/>
      <c r="AE78" s="180"/>
      <c r="AF78" s="180"/>
      <c r="AG78" s="180"/>
      <c r="AH78" s="180"/>
      <c r="AI78" s="180"/>
      <c r="AQ78" s="180"/>
      <c r="AR78" s="180"/>
      <c r="AS78" s="180"/>
      <c r="AT78" s="180"/>
      <c r="AU78" s="180"/>
      <c r="AW78" s="180"/>
      <c r="AX78" s="180"/>
      <c r="AY78" s="180"/>
      <c r="AZ78" s="180"/>
      <c r="BA78" s="180"/>
      <c r="BC78" s="180"/>
      <c r="BD78" s="180"/>
      <c r="BE78" s="180"/>
      <c r="BF78" s="180"/>
      <c r="BG78" s="180"/>
      <c r="BI78" s="180"/>
      <c r="BJ78" s="180"/>
      <c r="BK78" s="180"/>
      <c r="BL78" s="180"/>
      <c r="BM78" s="180"/>
      <c r="BO78" s="180"/>
      <c r="BP78" s="180"/>
      <c r="BQ78" s="180"/>
      <c r="BR78" s="180"/>
      <c r="BS78" s="180"/>
      <c r="BU78" s="180"/>
      <c r="BV78" s="180"/>
      <c r="BW78" s="180"/>
      <c r="BX78" s="180"/>
      <c r="BY78" s="180"/>
      <c r="CA78" s="180"/>
      <c r="CB78" s="180"/>
      <c r="CC78" s="180"/>
      <c r="CD78" s="180"/>
      <c r="CE78" s="180"/>
      <c r="CG78" s="180"/>
      <c r="CH78" s="180"/>
      <c r="CI78" s="180"/>
      <c r="CJ78" s="180"/>
      <c r="CK78" s="180"/>
      <c r="CM78" s="180"/>
      <c r="CN78" s="180"/>
      <c r="CO78" s="180"/>
      <c r="CP78" s="180"/>
      <c r="CQ78" s="180"/>
      <c r="CS78" s="180"/>
      <c r="CT78" s="180"/>
      <c r="CU78" s="180"/>
      <c r="CV78" s="180"/>
      <c r="CW78" s="180"/>
      <c r="CY78" s="180"/>
      <c r="CZ78" s="180"/>
      <c r="DA78" s="180"/>
      <c r="DB78" s="180"/>
      <c r="DC78" s="180"/>
    </row>
    <row r="79" spans="1:108" ht="16.5" customHeight="1" x14ac:dyDescent="0.2">
      <c r="A79" s="141">
        <f>IF(B79&gt;R79,1,0)</f>
        <v>0</v>
      </c>
      <c r="B79" s="341">
        <f>IF(SUM(F80,H80,K80,M80)=0,0,SUM(F80,H80,K80,M80))</f>
        <v>0</v>
      </c>
      <c r="C79" s="342" t="s">
        <v>22</v>
      </c>
      <c r="D79" s="343" t="s">
        <v>23</v>
      </c>
      <c r="E79" s="343"/>
      <c r="F79" s="200"/>
      <c r="G79" s="201"/>
      <c r="H79" s="200"/>
      <c r="I79" s="371"/>
      <c r="J79" s="371"/>
      <c r="K79" s="200"/>
      <c r="L79" s="201"/>
      <c r="M79" s="200"/>
      <c r="N79" s="201"/>
      <c r="O79" s="340" t="s">
        <v>23</v>
      </c>
      <c r="P79" s="340"/>
      <c r="Q79" s="345" t="s">
        <v>22</v>
      </c>
      <c r="R79" s="341">
        <f>IF(SUM(N80,L80,I80,G80)=0,0,SUM(N80,L80,I80,G80))</f>
        <v>0</v>
      </c>
      <c r="S79" s="141">
        <f>IF(R79&gt;B79,1,0)</f>
        <v>0</v>
      </c>
      <c r="Y79" s="178"/>
      <c r="Z79" s="179"/>
      <c r="AA79" s="179"/>
      <c r="AB79" s="179"/>
      <c r="AC79" s="179"/>
      <c r="AD79" s="179"/>
      <c r="AE79" s="180"/>
      <c r="AF79" s="180"/>
      <c r="AG79" s="180"/>
      <c r="AH79" s="180"/>
      <c r="AI79" s="180"/>
      <c r="AJ79" s="180"/>
      <c r="AQ79" s="180"/>
      <c r="AR79" s="180"/>
      <c r="AS79" s="180"/>
      <c r="AT79" s="180"/>
      <c r="AU79" s="180"/>
      <c r="AV79" s="180"/>
      <c r="AW79" s="180"/>
      <c r="AX79" s="180"/>
      <c r="AY79" s="180"/>
      <c r="AZ79" s="180"/>
      <c r="BA79" s="180"/>
      <c r="BB79" s="180"/>
      <c r="BC79" s="180"/>
      <c r="BD79" s="180"/>
      <c r="BE79" s="180"/>
      <c r="BF79" s="180"/>
      <c r="BG79" s="180"/>
      <c r="BH79" s="180"/>
      <c r="BI79" s="180"/>
      <c r="BJ79" s="180"/>
      <c r="BK79" s="180"/>
      <c r="BL79" s="180"/>
      <c r="BM79" s="180"/>
      <c r="BN79" s="180"/>
      <c r="BO79" s="180"/>
      <c r="BP79" s="180"/>
      <c r="BQ79" s="180"/>
      <c r="BR79" s="180"/>
      <c r="BS79" s="180"/>
      <c r="BT79" s="180"/>
      <c r="BU79" s="180"/>
      <c r="BV79" s="180"/>
      <c r="BW79" s="180"/>
      <c r="BX79" s="180"/>
      <c r="BY79" s="180"/>
      <c r="BZ79" s="180"/>
      <c r="CA79" s="180"/>
      <c r="CB79" s="180"/>
      <c r="CC79" s="180"/>
      <c r="CD79" s="180"/>
      <c r="CE79" s="180"/>
      <c r="CF79" s="180"/>
      <c r="CG79" s="180"/>
      <c r="CH79" s="180"/>
      <c r="CI79" s="180"/>
      <c r="CJ79" s="180"/>
      <c r="CK79" s="180"/>
      <c r="CL79" s="180"/>
      <c r="CM79" s="180"/>
      <c r="CN79" s="180"/>
      <c r="CO79" s="180"/>
      <c r="CP79" s="180"/>
      <c r="CQ79" s="180"/>
      <c r="CR79" s="180"/>
      <c r="CS79" s="180"/>
      <c r="CT79" s="180"/>
      <c r="CU79" s="180"/>
      <c r="CV79" s="180"/>
      <c r="CW79" s="180"/>
      <c r="CX79" s="180"/>
      <c r="CY79" s="180"/>
      <c r="CZ79" s="180"/>
      <c r="DA79" s="180"/>
      <c r="DB79" s="180"/>
      <c r="DC79" s="180"/>
      <c r="DD79" s="180"/>
    </row>
    <row r="80" spans="1:108" ht="16.5" customHeight="1" x14ac:dyDescent="0.2">
      <c r="B80" s="341"/>
      <c r="C80" s="342"/>
      <c r="D80" s="346" t="s">
        <v>14</v>
      </c>
      <c r="E80" s="346"/>
      <c r="F80" s="185" t="str">
        <f>IF(F79="","",IF(F79&gt;G79,2,IF(F79=G79,1,0)))</f>
        <v/>
      </c>
      <c r="G80" s="186" t="str">
        <f>IF(G79="","",IF(G79&gt;F79,2,IF(G79=F79,1,0)))</f>
        <v/>
      </c>
      <c r="H80" s="185" t="str">
        <f>IF(H79="","",IF(H79&gt;I79,2,IF(H79=I79,1,0)))</f>
        <v/>
      </c>
      <c r="I80" s="347" t="str">
        <f>IF(I79="","",IF(I79&gt;H79,2,IF(I79=H79,1,0)))</f>
        <v/>
      </c>
      <c r="J80" s="347" t="str">
        <f>IF(J79="","",IF(J79&gt;I79,2,IF(J79=I79,1,"")))</f>
        <v/>
      </c>
      <c r="K80" s="185" t="str">
        <f>IF(K79="","",IF(K79&gt;L79,2,IF(K79=L79,1,0)))</f>
        <v/>
      </c>
      <c r="L80" s="186" t="str">
        <f>IF(L79="","",IF(L79&gt;K79,2,IF(L79=K79,1,0)))</f>
        <v/>
      </c>
      <c r="M80" s="185" t="str">
        <f>IF(M79="","",IF(M79&gt;N79,2,IF(M79=N79,1,0)))</f>
        <v/>
      </c>
      <c r="N80" s="186" t="str">
        <f>IF(N79="","",IF(N79&gt;M79,2,IF(N79=M79,1,0)))</f>
        <v/>
      </c>
      <c r="O80" s="340" t="s">
        <v>14</v>
      </c>
      <c r="P80" s="340"/>
      <c r="Q80" s="345"/>
      <c r="R80" s="341"/>
      <c r="Y80" s="178"/>
      <c r="Z80" s="179"/>
      <c r="AA80" s="179"/>
      <c r="AB80" s="179"/>
      <c r="AC80" s="179"/>
      <c r="AD80" s="179"/>
      <c r="AE80" s="180"/>
      <c r="AF80" s="180"/>
      <c r="AG80" s="180"/>
      <c r="AH80" s="180"/>
      <c r="AI80" s="180"/>
      <c r="AJ80" s="180"/>
      <c r="AQ80" s="180"/>
      <c r="AR80" s="180"/>
      <c r="AS80" s="180"/>
      <c r="AT80" s="180"/>
      <c r="AU80" s="180"/>
      <c r="AV80" s="180"/>
      <c r="AW80" s="180"/>
      <c r="AX80" s="180"/>
      <c r="AY80" s="180"/>
      <c r="AZ80" s="180"/>
      <c r="BA80" s="180"/>
      <c r="BB80" s="180"/>
      <c r="BC80" s="180"/>
      <c r="BD80" s="180"/>
      <c r="BE80" s="180"/>
      <c r="BF80" s="180"/>
      <c r="BG80" s="180"/>
      <c r="BH80" s="180"/>
      <c r="BI80" s="180"/>
      <c r="BJ80" s="180"/>
      <c r="BK80" s="180"/>
      <c r="BL80" s="180"/>
      <c r="BM80" s="180"/>
      <c r="BN80" s="180"/>
      <c r="BO80" s="180"/>
      <c r="BP80" s="180"/>
      <c r="BQ80" s="180"/>
      <c r="BR80" s="180"/>
      <c r="BS80" s="180"/>
      <c r="BT80" s="180"/>
      <c r="BU80" s="180"/>
      <c r="BV80" s="180"/>
      <c r="BW80" s="180"/>
      <c r="BX80" s="180"/>
      <c r="BY80" s="180"/>
      <c r="BZ80" s="180"/>
      <c r="CA80" s="180"/>
      <c r="CB80" s="180"/>
      <c r="CC80" s="180"/>
      <c r="CD80" s="180"/>
      <c r="CE80" s="180"/>
      <c r="CF80" s="180"/>
      <c r="CG80" s="180"/>
      <c r="CH80" s="180"/>
      <c r="CI80" s="180"/>
      <c r="CJ80" s="180"/>
      <c r="CK80" s="180"/>
      <c r="CL80" s="180"/>
      <c r="CM80" s="180"/>
      <c r="CN80" s="180"/>
      <c r="CO80" s="180"/>
      <c r="CP80" s="180"/>
      <c r="CQ80" s="180"/>
      <c r="CR80" s="180"/>
      <c r="CS80" s="180"/>
      <c r="CT80" s="180"/>
      <c r="CU80" s="180"/>
      <c r="CV80" s="180"/>
      <c r="CW80" s="180"/>
      <c r="CX80" s="180"/>
      <c r="CY80" s="180"/>
      <c r="CZ80" s="180"/>
      <c r="DA80" s="180"/>
      <c r="DB80" s="180"/>
      <c r="DC80" s="180"/>
      <c r="DD80" s="180"/>
    </row>
    <row r="81" spans="1:108" ht="16.5" customHeight="1" x14ac:dyDescent="0.2">
      <c r="A81" s="141">
        <f>IF(B81&gt;R81,1,0)</f>
        <v>0</v>
      </c>
      <c r="B81" s="341">
        <f>IF(SUM(F82,H82,K82,M82)=0,0,SUM(F82,H82,K82,M82))</f>
        <v>0</v>
      </c>
      <c r="C81" s="342" t="s">
        <v>24</v>
      </c>
      <c r="D81" s="343" t="s">
        <v>23</v>
      </c>
      <c r="E81" s="343"/>
      <c r="F81" s="183"/>
      <c r="G81" s="184"/>
      <c r="H81" s="183"/>
      <c r="I81" s="344"/>
      <c r="J81" s="344"/>
      <c r="K81" s="183"/>
      <c r="L81" s="184"/>
      <c r="M81" s="183"/>
      <c r="N81" s="184"/>
      <c r="O81" s="340" t="s">
        <v>23</v>
      </c>
      <c r="P81" s="340"/>
      <c r="Q81" s="345" t="s">
        <v>24</v>
      </c>
      <c r="R81" s="341">
        <f>IF(SUM(N82,L82,I82,G82)=0,0,SUM(N82,L82,I82,G82))</f>
        <v>0</v>
      </c>
      <c r="S81" s="141">
        <f>IF(R81&gt;B81,1,0)</f>
        <v>0</v>
      </c>
      <c r="Y81" s="178"/>
      <c r="Z81" s="179"/>
      <c r="AA81" s="179"/>
      <c r="AB81" s="179"/>
      <c r="AC81" s="179"/>
      <c r="AD81" s="179"/>
      <c r="AE81" s="180"/>
      <c r="AF81" s="180"/>
      <c r="AG81" s="180"/>
      <c r="AH81" s="180"/>
      <c r="AI81" s="180"/>
      <c r="AJ81" s="180"/>
      <c r="AQ81" s="180"/>
      <c r="AR81" s="180"/>
      <c r="AS81" s="180"/>
      <c r="AT81" s="180"/>
      <c r="AU81" s="180"/>
      <c r="AV81" s="180"/>
      <c r="AW81" s="180"/>
      <c r="AX81" s="180"/>
      <c r="AY81" s="180"/>
      <c r="AZ81" s="180"/>
      <c r="BA81" s="180"/>
      <c r="BB81" s="180"/>
      <c r="BC81" s="180"/>
      <c r="BD81" s="180"/>
      <c r="BE81" s="180"/>
      <c r="BF81" s="180"/>
      <c r="BG81" s="180"/>
      <c r="BH81" s="180"/>
      <c r="BI81" s="180"/>
      <c r="BJ81" s="180"/>
      <c r="BK81" s="180"/>
      <c r="BL81" s="180"/>
      <c r="BM81" s="180"/>
      <c r="BN81" s="180"/>
      <c r="BO81" s="180"/>
      <c r="BP81" s="180"/>
      <c r="BQ81" s="180"/>
      <c r="BR81" s="180"/>
      <c r="BS81" s="180"/>
      <c r="BT81" s="180"/>
      <c r="BU81" s="180"/>
      <c r="BV81" s="180"/>
      <c r="BW81" s="180"/>
      <c r="BX81" s="180"/>
      <c r="BY81" s="180"/>
      <c r="BZ81" s="180"/>
      <c r="CA81" s="180"/>
      <c r="CB81" s="180"/>
      <c r="CC81" s="180"/>
      <c r="CD81" s="180"/>
      <c r="CE81" s="180"/>
      <c r="CF81" s="180"/>
      <c r="CG81" s="180"/>
      <c r="CH81" s="180"/>
      <c r="CI81" s="180"/>
      <c r="CJ81" s="180"/>
      <c r="CK81" s="180"/>
      <c r="CL81" s="180"/>
      <c r="CM81" s="180"/>
      <c r="CN81" s="180"/>
      <c r="CO81" s="180"/>
      <c r="CP81" s="180"/>
      <c r="CQ81" s="180"/>
      <c r="CR81" s="180"/>
      <c r="CS81" s="180"/>
      <c r="CT81" s="180"/>
      <c r="CU81" s="180"/>
      <c r="CV81" s="180"/>
      <c r="CW81" s="180"/>
      <c r="CX81" s="180"/>
      <c r="CY81" s="180"/>
      <c r="CZ81" s="180"/>
      <c r="DA81" s="180"/>
      <c r="DB81" s="180"/>
      <c r="DC81" s="180"/>
      <c r="DD81" s="180"/>
    </row>
    <row r="82" spans="1:108" ht="16.5" customHeight="1" x14ac:dyDescent="0.2">
      <c r="B82" s="341"/>
      <c r="C82" s="342"/>
      <c r="D82" s="346" t="s">
        <v>14</v>
      </c>
      <c r="E82" s="346"/>
      <c r="F82" s="187" t="str">
        <f>IF(F81="","",IF(F81&gt;G81,2,IF(F81=G81,1,0)))</f>
        <v/>
      </c>
      <c r="G82" s="188" t="str">
        <f>IF(G81="","",IF(G81&gt;F81,2,IF(G81=F81,1,0)))</f>
        <v/>
      </c>
      <c r="H82" s="187" t="str">
        <f>IF(H81="","",IF(H81&gt;I81,2,IF(H81=I81,1,0)))</f>
        <v/>
      </c>
      <c r="I82" s="349" t="str">
        <f>IF(I81="","",IF(I81&gt;H81,2,IF(I81=H81,1,0)))</f>
        <v/>
      </c>
      <c r="J82" s="349" t="str">
        <f>IF(J81="","",IF(J81&gt;I81,2,IF(J81=I81,1,"")))</f>
        <v/>
      </c>
      <c r="K82" s="187" t="str">
        <f>IF(K81="","",IF(K81&gt;L81,2,IF(K81=L81,1,0)))</f>
        <v/>
      </c>
      <c r="L82" s="188" t="str">
        <f>IF(L81="","",IF(L81&gt;K81,2,IF(L81=K81,1,0)))</f>
        <v/>
      </c>
      <c r="M82" s="187" t="str">
        <f>IF(M81="","",IF(M81&gt;N81,2,IF(M81=N81,1,0)))</f>
        <v/>
      </c>
      <c r="N82" s="188" t="str">
        <f>IF(N81="","",IF(N81&gt;M81,2,IF(N81=M81,1,0)))</f>
        <v/>
      </c>
      <c r="O82" s="340" t="s">
        <v>14</v>
      </c>
      <c r="P82" s="340"/>
      <c r="Q82" s="345"/>
      <c r="R82" s="341"/>
      <c r="Y82" s="178"/>
      <c r="Z82" s="179"/>
      <c r="AA82" s="179"/>
      <c r="AB82" s="179"/>
      <c r="AC82" s="179"/>
      <c r="AD82" s="179"/>
      <c r="AE82" s="180"/>
      <c r="AF82" s="180"/>
      <c r="AG82" s="180"/>
      <c r="AH82" s="180"/>
      <c r="AI82" s="180"/>
      <c r="AJ82" s="180"/>
      <c r="AQ82" s="180"/>
      <c r="AR82" s="180"/>
      <c r="AS82" s="180"/>
      <c r="AT82" s="180"/>
      <c r="AU82" s="180"/>
      <c r="AV82" s="180"/>
      <c r="AW82" s="180"/>
      <c r="AX82" s="180"/>
      <c r="AY82" s="180"/>
      <c r="AZ82" s="180"/>
      <c r="BA82" s="180"/>
      <c r="BB82" s="180"/>
      <c r="BC82" s="180"/>
      <c r="BD82" s="180"/>
      <c r="BE82" s="180"/>
      <c r="BF82" s="180"/>
      <c r="BG82" s="180"/>
      <c r="BH82" s="180"/>
      <c r="BI82" s="180"/>
      <c r="BJ82" s="180"/>
      <c r="BK82" s="180"/>
      <c r="BL82" s="180"/>
      <c r="BM82" s="180"/>
      <c r="BN82" s="180"/>
      <c r="BO82" s="180"/>
      <c r="BP82" s="180"/>
      <c r="BQ82" s="180"/>
      <c r="BR82" s="180"/>
      <c r="BS82" s="180"/>
      <c r="BT82" s="180"/>
      <c r="BU82" s="180"/>
      <c r="BV82" s="180"/>
      <c r="BW82" s="180"/>
      <c r="BX82" s="180"/>
      <c r="BY82" s="180"/>
      <c r="BZ82" s="180"/>
      <c r="CA82" s="180"/>
      <c r="CB82" s="180"/>
      <c r="CC82" s="180"/>
      <c r="CD82" s="180"/>
      <c r="CE82" s="180"/>
      <c r="CF82" s="180"/>
      <c r="CG82" s="180"/>
      <c r="CH82" s="180"/>
      <c r="CI82" s="180"/>
      <c r="CJ82" s="180"/>
      <c r="CK82" s="180"/>
      <c r="CL82" s="180"/>
      <c r="CM82" s="180"/>
      <c r="CN82" s="180"/>
      <c r="CO82" s="180"/>
      <c r="CP82" s="180"/>
      <c r="CQ82" s="180"/>
      <c r="CR82" s="180"/>
      <c r="CS82" s="180"/>
      <c r="CT82" s="180"/>
      <c r="CU82" s="180"/>
      <c r="CV82" s="180"/>
      <c r="CW82" s="180"/>
      <c r="CX82" s="180"/>
      <c r="CY82" s="180"/>
      <c r="CZ82" s="180"/>
      <c r="DA82" s="180"/>
      <c r="DB82" s="180"/>
      <c r="DC82" s="180"/>
      <c r="DD82" s="180"/>
    </row>
    <row r="83" spans="1:108" ht="16.5" customHeight="1" x14ac:dyDescent="0.2">
      <c r="A83" s="141">
        <f>IF(B83&gt;R83,1,0)</f>
        <v>0</v>
      </c>
      <c r="B83" s="341">
        <f>IF(SUM(F84,H84,K84,M84)=0,0,SUM(F84,H84,K84,M84))</f>
        <v>0</v>
      </c>
      <c r="C83" s="342" t="s">
        <v>25</v>
      </c>
      <c r="D83" s="343" t="s">
        <v>23</v>
      </c>
      <c r="E83" s="343"/>
      <c r="F83" s="189"/>
      <c r="G83" s="190"/>
      <c r="H83" s="189"/>
      <c r="I83" s="344"/>
      <c r="J83" s="344"/>
      <c r="K83" s="189"/>
      <c r="L83" s="190"/>
      <c r="M83" s="189"/>
      <c r="N83" s="190"/>
      <c r="O83" s="340" t="s">
        <v>23</v>
      </c>
      <c r="P83" s="340"/>
      <c r="Q83" s="345" t="s">
        <v>25</v>
      </c>
      <c r="R83" s="341">
        <f>IF(SUM(N84,L84,I84,G84)=0,0,SUM(N84,L84,I84,G84))</f>
        <v>0</v>
      </c>
      <c r="S83" s="141">
        <f>IF(R83&gt;B83,1,0)</f>
        <v>0</v>
      </c>
      <c r="Y83" s="178"/>
      <c r="Z83" s="179"/>
      <c r="AA83" s="179"/>
      <c r="AB83" s="179"/>
      <c r="AC83" s="179"/>
      <c r="AD83" s="179"/>
      <c r="AE83" s="180"/>
      <c r="AF83" s="180"/>
      <c r="AG83" s="180"/>
      <c r="AH83" s="180"/>
      <c r="AI83" s="180"/>
      <c r="AJ83" s="180"/>
      <c r="AQ83" s="180"/>
      <c r="AR83" s="180"/>
      <c r="AS83" s="180"/>
      <c r="AT83" s="180"/>
      <c r="AU83" s="180"/>
      <c r="AV83" s="180"/>
      <c r="AW83" s="180"/>
      <c r="AX83" s="180"/>
      <c r="AY83" s="180"/>
      <c r="AZ83" s="180"/>
      <c r="BA83" s="180"/>
      <c r="BB83" s="180"/>
      <c r="BC83" s="180"/>
      <c r="BD83" s="180"/>
      <c r="BE83" s="180"/>
      <c r="BF83" s="180"/>
      <c r="BG83" s="180"/>
      <c r="BH83" s="180"/>
      <c r="BI83" s="180"/>
      <c r="BJ83" s="180"/>
      <c r="BK83" s="180"/>
      <c r="BL83" s="180"/>
      <c r="BM83" s="180"/>
      <c r="BN83" s="180"/>
      <c r="BO83" s="180"/>
      <c r="BP83" s="180"/>
      <c r="BQ83" s="180"/>
      <c r="BR83" s="180"/>
      <c r="BS83" s="180"/>
      <c r="BT83" s="180"/>
      <c r="BU83" s="180"/>
      <c r="BV83" s="180"/>
      <c r="BW83" s="180"/>
      <c r="BX83" s="180"/>
      <c r="BY83" s="180"/>
      <c r="BZ83" s="180"/>
      <c r="CA83" s="180"/>
      <c r="CB83" s="180"/>
      <c r="CC83" s="180"/>
      <c r="CD83" s="180"/>
      <c r="CE83" s="180"/>
      <c r="CF83" s="180"/>
      <c r="CG83" s="180"/>
      <c r="CH83" s="180"/>
      <c r="CI83" s="180"/>
      <c r="CJ83" s="180"/>
      <c r="CK83" s="180"/>
      <c r="CL83" s="180"/>
      <c r="CM83" s="180"/>
      <c r="CN83" s="180"/>
      <c r="CO83" s="180"/>
      <c r="CP83" s="180"/>
      <c r="CQ83" s="180"/>
      <c r="CR83" s="180"/>
      <c r="CS83" s="180"/>
      <c r="CT83" s="180"/>
      <c r="CU83" s="180"/>
      <c r="CV83" s="180"/>
      <c r="CW83" s="180"/>
      <c r="CX83" s="180"/>
      <c r="CY83" s="180"/>
      <c r="CZ83" s="180"/>
      <c r="DA83" s="180"/>
      <c r="DB83" s="180"/>
      <c r="DC83" s="180"/>
      <c r="DD83" s="180"/>
    </row>
    <row r="84" spans="1:108" ht="16.5" customHeight="1" thickBot="1" x14ac:dyDescent="0.25">
      <c r="B84" s="341"/>
      <c r="C84" s="342"/>
      <c r="D84" s="343" t="s">
        <v>14</v>
      </c>
      <c r="E84" s="343"/>
      <c r="F84" s="191" t="str">
        <f>IF(F83="","",IF(F83&gt;G83,2,IF(F83=G83,1,0)))</f>
        <v/>
      </c>
      <c r="G84" s="192" t="str">
        <f>IF(G83="","",IF(G83&gt;F83,2,IF(G83=F83,1,0)))</f>
        <v/>
      </c>
      <c r="H84" s="191" t="str">
        <f>IF(H83="","",IF(H83&gt;I83,2,IF(H83=I83,1,0)))</f>
        <v/>
      </c>
      <c r="I84" s="348" t="str">
        <f>IF(I83="","",IF(I83&gt;H83,2,IF(I83=H83,1,0)))</f>
        <v/>
      </c>
      <c r="J84" s="348" t="str">
        <f>IF(J83="","",IF(J83&gt;I83,2,IF(J83=I83,1,"")))</f>
        <v/>
      </c>
      <c r="K84" s="191" t="str">
        <f>IF(K83="","",IF(K83&gt;L83,2,IF(K83=L83,1,0)))</f>
        <v/>
      </c>
      <c r="L84" s="192" t="str">
        <f>IF(L83="","",IF(L83&gt;K83,2,IF(L83=K83,1,0)))</f>
        <v/>
      </c>
      <c r="M84" s="191" t="str">
        <f>IF(M83="","",IF(M83&gt;N83,2,IF(M83=N83,1,0)))</f>
        <v/>
      </c>
      <c r="N84" s="192" t="str">
        <f>IF(N83="","",IF(N83&gt;M83,2,IF(N83=M83,1,0)))</f>
        <v/>
      </c>
      <c r="O84" s="343" t="s">
        <v>14</v>
      </c>
      <c r="P84" s="343"/>
      <c r="Q84" s="345"/>
      <c r="R84" s="341"/>
      <c r="Y84" s="178"/>
      <c r="Z84" s="179"/>
      <c r="AA84" s="179"/>
      <c r="AB84" s="179"/>
      <c r="AC84" s="179"/>
      <c r="AD84" s="179"/>
      <c r="AE84" s="180"/>
      <c r="AF84" s="180"/>
      <c r="AG84" s="180"/>
      <c r="AH84" s="180"/>
      <c r="AI84" s="180"/>
      <c r="AJ84" s="180"/>
      <c r="AQ84" s="180"/>
      <c r="AR84" s="180"/>
      <c r="AS84" s="180"/>
      <c r="AT84" s="180"/>
      <c r="AU84" s="180"/>
      <c r="AV84" s="180"/>
      <c r="AW84" s="180"/>
      <c r="AX84" s="180"/>
      <c r="AY84" s="180"/>
      <c r="AZ84" s="180"/>
      <c r="BA84" s="180"/>
      <c r="BB84" s="180"/>
      <c r="BC84" s="180"/>
      <c r="BD84" s="180"/>
      <c r="BE84" s="180"/>
      <c r="BF84" s="180"/>
      <c r="BG84" s="180"/>
      <c r="BH84" s="180"/>
      <c r="BI84" s="180"/>
      <c r="BJ84" s="180"/>
      <c r="BK84" s="180"/>
      <c r="BL84" s="180"/>
      <c r="BM84" s="180"/>
      <c r="BN84" s="180"/>
      <c r="BO84" s="180"/>
      <c r="BP84" s="180"/>
      <c r="BQ84" s="180"/>
      <c r="BR84" s="180"/>
      <c r="BS84" s="180"/>
      <c r="BT84" s="180"/>
      <c r="BU84" s="180"/>
      <c r="BV84" s="180"/>
      <c r="BW84" s="180"/>
      <c r="BX84" s="180"/>
      <c r="BY84" s="180"/>
      <c r="BZ84" s="180"/>
      <c r="CA84" s="180"/>
      <c r="CB84" s="180"/>
      <c r="CC84" s="180"/>
      <c r="CD84" s="180"/>
      <c r="CE84" s="180"/>
      <c r="CF84" s="180"/>
      <c r="CG84" s="180"/>
      <c r="CH84" s="180"/>
      <c r="CI84" s="180"/>
      <c r="CJ84" s="180"/>
      <c r="CK84" s="180"/>
      <c r="CL84" s="180"/>
      <c r="CM84" s="180"/>
      <c r="CN84" s="180"/>
      <c r="CO84" s="180"/>
      <c r="CP84" s="180"/>
      <c r="CQ84" s="180"/>
      <c r="CR84" s="180"/>
      <c r="CS84" s="180"/>
      <c r="CT84" s="180"/>
      <c r="CU84" s="180"/>
      <c r="CV84" s="180"/>
      <c r="CW84" s="180"/>
      <c r="CX84" s="180"/>
      <c r="CY84" s="180"/>
      <c r="CZ84" s="180"/>
      <c r="DA84" s="180"/>
      <c r="DB84" s="180"/>
      <c r="DC84" s="180"/>
      <c r="DD84" s="180"/>
    </row>
    <row r="85" spans="1:108" ht="23.25" customHeight="1" x14ac:dyDescent="0.2">
      <c r="A85" s="141">
        <f>SUM(A79:A84)</f>
        <v>0</v>
      </c>
      <c r="B85" s="193"/>
      <c r="D85" s="194"/>
      <c r="E85" s="195">
        <f>IF(I75=K75,1,0)</f>
        <v>0</v>
      </c>
      <c r="F85" s="196">
        <f>IF(B79&gt;R79,1,0)</f>
        <v>0</v>
      </c>
      <c r="G85" s="196">
        <f>IF(B81&gt;R81,1,0)</f>
        <v>0</v>
      </c>
      <c r="H85" s="196">
        <f>IF(B83&gt;R83,1,0)</f>
        <v>0</v>
      </c>
      <c r="I85" s="196">
        <f>SUM(E85:H85)</f>
        <v>0</v>
      </c>
      <c r="J85" s="197"/>
      <c r="K85" s="196">
        <f>SUM(L85:O85)</f>
        <v>0</v>
      </c>
      <c r="L85" s="196">
        <f>IF(R83&gt;B83,1,0)</f>
        <v>0</v>
      </c>
      <c r="M85" s="196">
        <f>IF(R81&gt;B81,1,0)</f>
        <v>0</v>
      </c>
      <c r="N85" s="196">
        <f>IF(R79&gt;B79,1,0)</f>
        <v>0</v>
      </c>
      <c r="O85" s="198">
        <f>IF(K75=I75,1,0)</f>
        <v>0</v>
      </c>
      <c r="P85" s="199"/>
      <c r="R85" s="193"/>
      <c r="S85" s="141">
        <f>SUM(S79:S84)</f>
        <v>0</v>
      </c>
      <c r="Y85" s="178"/>
      <c r="Z85" s="179"/>
      <c r="AA85" s="179"/>
      <c r="AB85" s="179"/>
      <c r="AC85" s="179"/>
      <c r="AD85" s="179"/>
      <c r="AE85" s="180"/>
      <c r="AF85" s="180"/>
      <c r="AG85" s="180"/>
      <c r="AH85" s="180"/>
      <c r="AI85" s="180"/>
      <c r="AJ85" s="180"/>
      <c r="AQ85" s="180"/>
      <c r="AR85" s="180"/>
      <c r="AS85" s="180"/>
      <c r="AT85" s="180"/>
      <c r="AU85" s="180"/>
      <c r="AV85" s="180"/>
      <c r="AW85" s="180"/>
      <c r="AX85" s="180"/>
      <c r="AY85" s="180"/>
      <c r="AZ85" s="180"/>
      <c r="BA85" s="180"/>
      <c r="BB85" s="180"/>
      <c r="BC85" s="180"/>
      <c r="BD85" s="180"/>
      <c r="BE85" s="180"/>
      <c r="BF85" s="180"/>
      <c r="BG85" s="180"/>
      <c r="BH85" s="180"/>
      <c r="BI85" s="180"/>
      <c r="BJ85" s="180"/>
      <c r="BK85" s="180"/>
      <c r="BL85" s="180"/>
      <c r="BM85" s="180"/>
      <c r="BN85" s="180"/>
      <c r="BO85" s="180"/>
      <c r="BP85" s="180"/>
      <c r="BQ85" s="180"/>
      <c r="BR85" s="180"/>
      <c r="BS85" s="180"/>
      <c r="BT85" s="180"/>
      <c r="BU85" s="180"/>
      <c r="BV85" s="180"/>
      <c r="BW85" s="180"/>
      <c r="BX85" s="180"/>
      <c r="BY85" s="180"/>
      <c r="BZ85" s="180"/>
      <c r="CA85" s="180"/>
      <c r="CB85" s="180"/>
      <c r="CC85" s="180"/>
      <c r="CD85" s="180"/>
      <c r="CE85" s="180"/>
      <c r="CF85" s="180"/>
      <c r="CG85" s="180"/>
      <c r="CH85" s="180"/>
      <c r="CI85" s="180"/>
      <c r="CJ85" s="180"/>
      <c r="CK85" s="180"/>
      <c r="CL85" s="180"/>
      <c r="CM85" s="180"/>
      <c r="CN85" s="180"/>
      <c r="CO85" s="180"/>
      <c r="CP85" s="180"/>
      <c r="CQ85" s="180"/>
      <c r="CR85" s="180"/>
      <c r="CS85" s="180"/>
      <c r="CT85" s="180"/>
      <c r="CU85" s="180"/>
      <c r="CV85" s="180"/>
      <c r="CW85" s="180"/>
      <c r="CX85" s="180"/>
      <c r="CY85" s="180"/>
      <c r="CZ85" s="180"/>
      <c r="DA85" s="180"/>
      <c r="DB85" s="180"/>
      <c r="DC85" s="180"/>
      <c r="DD85" s="180"/>
    </row>
    <row r="86" spans="1:108" ht="16.5" customHeight="1" x14ac:dyDescent="0.2">
      <c r="C86" s="142" t="s">
        <v>0</v>
      </c>
      <c r="D86" s="360" t="s">
        <v>1</v>
      </c>
      <c r="E86" s="360"/>
      <c r="F86" s="360"/>
      <c r="G86" s="143">
        <v>4</v>
      </c>
      <c r="H86" s="361" t="s">
        <v>2</v>
      </c>
      <c r="I86" s="361"/>
      <c r="J86" s="362">
        <v>43841</v>
      </c>
      <c r="K86" s="362"/>
      <c r="L86" s="362"/>
      <c r="M86" s="362"/>
      <c r="N86" s="142" t="s">
        <v>3</v>
      </c>
      <c r="O86" s="363" t="s">
        <v>86</v>
      </c>
      <c r="P86" s="363"/>
      <c r="Q86" s="363"/>
    </row>
    <row r="87" spans="1:108" ht="19.5" customHeight="1" x14ac:dyDescent="0.2"/>
    <row r="88" spans="1:108" ht="19.5" customHeight="1" x14ac:dyDescent="0.25">
      <c r="D88" s="366" t="str">
        <f>$D$4</f>
        <v>LUFTGEWEHR</v>
      </c>
      <c r="E88" s="366"/>
      <c r="F88" s="366"/>
      <c r="G88" s="366"/>
      <c r="H88" s="366"/>
      <c r="I88" s="366"/>
      <c r="J88" s="366"/>
      <c r="K88" s="366"/>
      <c r="L88" s="366"/>
      <c r="M88" s="366"/>
      <c r="N88" s="366"/>
      <c r="O88" s="366"/>
      <c r="P88" s="366"/>
    </row>
    <row r="89" spans="1:108" ht="19.5" customHeight="1" x14ac:dyDescent="0.25">
      <c r="D89" s="367" t="str">
        <f>$D$5</f>
        <v>SAISON 2019 / 20</v>
      </c>
      <c r="E89" s="367"/>
      <c r="F89" s="367"/>
      <c r="G89" s="367"/>
      <c r="H89" s="367"/>
      <c r="I89" s="367"/>
      <c r="J89" s="367"/>
      <c r="K89" s="367"/>
      <c r="L89" s="367"/>
      <c r="M89" s="367"/>
      <c r="N89" s="367"/>
      <c r="O89" s="367"/>
      <c r="P89" s="367"/>
    </row>
    <row r="90" spans="1:108" ht="19.5" customHeight="1" x14ac:dyDescent="0.25">
      <c r="D90" s="366" t="str">
        <f>$D$6</f>
        <v>Landesliga</v>
      </c>
      <c r="E90" s="366"/>
      <c r="F90" s="366"/>
      <c r="G90" s="366"/>
      <c r="H90" s="366"/>
      <c r="I90" s="366"/>
      <c r="J90" s="366"/>
      <c r="K90" s="366"/>
      <c r="L90" s="366"/>
      <c r="M90" s="366"/>
      <c r="N90" s="366"/>
      <c r="O90" s="366"/>
      <c r="P90" s="366"/>
    </row>
    <row r="91" spans="1:108" ht="19.5" customHeight="1" x14ac:dyDescent="0.2">
      <c r="C91" s="141" t="s">
        <v>103</v>
      </c>
    </row>
    <row r="92" spans="1:108" ht="16.5" customHeight="1" x14ac:dyDescent="0.2">
      <c r="D92" s="368" t="s">
        <v>1</v>
      </c>
      <c r="E92" s="368"/>
      <c r="F92" s="368"/>
      <c r="G92" s="368"/>
      <c r="H92" s="368"/>
      <c r="I92" s="144">
        <v>4</v>
      </c>
      <c r="J92" s="145"/>
      <c r="K92" s="369" t="s">
        <v>6</v>
      </c>
      <c r="L92" s="369"/>
      <c r="M92" s="369"/>
      <c r="N92" s="144">
        <f>N64+1</f>
        <v>4</v>
      </c>
      <c r="O92" s="146"/>
      <c r="P92" s="147"/>
    </row>
    <row r="93" spans="1:108" ht="8.25" customHeight="1" x14ac:dyDescent="0.2"/>
    <row r="94" spans="1:108" ht="16.5" customHeight="1" x14ac:dyDescent="0.2">
      <c r="B94" s="370" t="s">
        <v>79</v>
      </c>
      <c r="C94" s="370"/>
      <c r="D94" s="370"/>
      <c r="E94" s="370"/>
      <c r="F94" s="370"/>
      <c r="G94" s="370"/>
      <c r="H94" s="148">
        <f>IF(I103=0,0,IF(I103&gt;K103,3,IF(AND(I103=K103,I113=K113),1,I113)))</f>
        <v>3</v>
      </c>
      <c r="I94" s="343" t="s">
        <v>7</v>
      </c>
      <c r="J94" s="343"/>
      <c r="K94" s="343"/>
      <c r="L94" s="148">
        <f>IF(K103=0,0,IF(K103&gt;I103,3,IF(AND(K103=I103,K113=I113),1,K113)))</f>
        <v>0</v>
      </c>
      <c r="M94" s="370" t="s">
        <v>87</v>
      </c>
      <c r="N94" s="370"/>
      <c r="O94" s="370"/>
      <c r="P94" s="370"/>
      <c r="Q94" s="370"/>
      <c r="R94" s="370"/>
    </row>
    <row r="96" spans="1:108" ht="16.5" customHeight="1" thickBot="1" x14ac:dyDescent="0.25">
      <c r="B96" s="149" t="s">
        <v>8</v>
      </c>
      <c r="C96" s="150" t="s">
        <v>9</v>
      </c>
      <c r="D96" s="151" t="s">
        <v>10</v>
      </c>
      <c r="E96" s="151" t="s">
        <v>11</v>
      </c>
      <c r="F96" s="151" t="s">
        <v>12</v>
      </c>
      <c r="G96" s="151" t="s">
        <v>13</v>
      </c>
      <c r="H96" s="150" t="s">
        <v>14</v>
      </c>
      <c r="I96" s="152"/>
      <c r="J96" s="152"/>
      <c r="K96" s="152"/>
      <c r="L96" s="153"/>
      <c r="M96" s="151" t="s">
        <v>13</v>
      </c>
      <c r="N96" s="151" t="s">
        <v>12</v>
      </c>
      <c r="O96" s="151" t="s">
        <v>11</v>
      </c>
      <c r="P96" s="151" t="s">
        <v>10</v>
      </c>
      <c r="Q96" s="153" t="s">
        <v>9</v>
      </c>
      <c r="R96" s="154" t="s">
        <v>8</v>
      </c>
    </row>
    <row r="97" spans="2:108" ht="30" customHeight="1" x14ac:dyDescent="0.2">
      <c r="B97" s="364">
        <v>1</v>
      </c>
      <c r="C97" s="358" t="s">
        <v>54</v>
      </c>
      <c r="D97" s="155">
        <v>102.9</v>
      </c>
      <c r="E97" s="155">
        <v>99.6</v>
      </c>
      <c r="F97" s="155">
        <v>102</v>
      </c>
      <c r="G97" s="155">
        <v>103.3</v>
      </c>
      <c r="H97" s="156">
        <f>IF(SUM(D97:G97)=0,0,SUM(D97:G97))</f>
        <v>407.8</v>
      </c>
      <c r="I97" s="157">
        <f>IF(SUM(D98:H98)=0,0,SUM(D98:H98))</f>
        <v>8</v>
      </c>
      <c r="J97" s="158" t="s">
        <v>15</v>
      </c>
      <c r="K97" s="159">
        <f>IF(SUM(M98:P98)=0,0,SUM(M98:P98))</f>
        <v>0</v>
      </c>
      <c r="L97" s="156">
        <f>IF(SUM(M97:P97)=0,0,SUM(M97:P97))</f>
        <v>393.29999999999995</v>
      </c>
      <c r="M97" s="155">
        <v>100.6</v>
      </c>
      <c r="N97" s="155">
        <v>98.8</v>
      </c>
      <c r="O97" s="155">
        <v>95.9</v>
      </c>
      <c r="P97" s="155">
        <v>98</v>
      </c>
      <c r="Q97" s="365" t="s">
        <v>53</v>
      </c>
      <c r="R97" s="364">
        <v>2</v>
      </c>
    </row>
    <row r="98" spans="2:108" ht="16.5" customHeight="1" x14ac:dyDescent="0.2">
      <c r="B98" s="364"/>
      <c r="C98" s="358"/>
      <c r="D98" s="160">
        <f>IF(D97=0,"",IF(D97&gt;P97,2,IF(D97=P97,1,0)))</f>
        <v>2</v>
      </c>
      <c r="E98" s="160">
        <f>IF(E97=0,"",IF(E97&gt;O97,2,IF(E97=O97,1,0)))</f>
        <v>2</v>
      </c>
      <c r="F98" s="160">
        <f>IF(F97=0,"",IF(F97&gt;N97,2,IF(F97=N97,1,0)))</f>
        <v>2</v>
      </c>
      <c r="G98" s="160">
        <f>IF(G97=0,"",IF(G97&gt;M97,2,IF(G97=M97,1,0)))</f>
        <v>2</v>
      </c>
      <c r="H98" s="161"/>
      <c r="I98" s="162"/>
      <c r="J98" s="163"/>
      <c r="K98" s="164"/>
      <c r="L98" s="161"/>
      <c r="M98" s="160">
        <f>IF(M97=0,"",IF(M97&gt;G97,2,IF(M97=G97,1,0)))</f>
        <v>0</v>
      </c>
      <c r="N98" s="160">
        <f>IF(N97=0,"",IF(N97&gt;F97,2,IF(N97=F97,1,0)))</f>
        <v>0</v>
      </c>
      <c r="O98" s="160">
        <f>IF(O97=0,"",IF(O97&gt;E97,2,IF(E97=O97,1,0)))</f>
        <v>0</v>
      </c>
      <c r="P98" s="160">
        <f>IF(P97=0,"",IF(P97&gt;D97,2,IF(P97=D97,1,0)))</f>
        <v>0</v>
      </c>
      <c r="Q98" s="365"/>
      <c r="R98" s="364"/>
    </row>
    <row r="99" spans="2:108" ht="30" customHeight="1" x14ac:dyDescent="0.2">
      <c r="B99" s="357">
        <v>4</v>
      </c>
      <c r="C99" s="358" t="s">
        <v>56</v>
      </c>
      <c r="D99" s="165">
        <v>102.5</v>
      </c>
      <c r="E99" s="165">
        <v>101.6</v>
      </c>
      <c r="F99" s="165">
        <v>100</v>
      </c>
      <c r="G99" s="165">
        <v>99.3</v>
      </c>
      <c r="H99" s="166">
        <f>IF(SUM(D99:G99)=0,0,SUM(D99:G99))</f>
        <v>403.40000000000003</v>
      </c>
      <c r="I99" s="167">
        <f>IF(SUM(D100:H100)=0,0,SUM(D100:H100))</f>
        <v>6</v>
      </c>
      <c r="J99" s="168" t="s">
        <v>15</v>
      </c>
      <c r="K99" s="169">
        <f>IF(SUM(M100:P100)=0,0,SUM(M100:P100))</f>
        <v>2</v>
      </c>
      <c r="L99" s="166">
        <f>IF(SUM(M99:P99)=0,0,SUM(M99:P99))</f>
        <v>385.80000000000007</v>
      </c>
      <c r="M99" s="165">
        <v>99.5</v>
      </c>
      <c r="N99" s="165">
        <v>93.3</v>
      </c>
      <c r="O99" s="165">
        <v>97.4</v>
      </c>
      <c r="P99" s="165">
        <v>95.6</v>
      </c>
      <c r="Q99" s="359" t="s">
        <v>55</v>
      </c>
      <c r="R99" s="357">
        <v>5</v>
      </c>
    </row>
    <row r="100" spans="2:108" ht="16.5" customHeight="1" x14ac:dyDescent="0.2">
      <c r="B100" s="357"/>
      <c r="C100" s="358"/>
      <c r="D100" s="170">
        <f>IF(D99=0,"",IF(D99&gt;P99,2,IF(D99=P99,1,0)))</f>
        <v>2</v>
      </c>
      <c r="E100" s="170">
        <f>IF(E99=0,"",IF(E99&gt;O99,2,IF(E99=O99,1,0)))</f>
        <v>2</v>
      </c>
      <c r="F100" s="170">
        <f>IF(F99=0,"",IF(F99&gt;N99,2,IF(F99=N99,1,0)))</f>
        <v>2</v>
      </c>
      <c r="G100" s="170">
        <f>IF(G99=0,"",IF(G99&gt;M99,2,IF(G99=M99,1,0)))</f>
        <v>0</v>
      </c>
      <c r="H100" s="161"/>
      <c r="I100" s="162"/>
      <c r="J100" s="163"/>
      <c r="K100" s="164"/>
      <c r="L100" s="161"/>
      <c r="M100" s="170">
        <f>IF(M99=0,"",IF(M99&gt;G99,2,IF(M99=G99,1,0)))</f>
        <v>2</v>
      </c>
      <c r="N100" s="170">
        <f>IF(N99=0,"",IF(N99&gt;F99,2,IF(N99=F99,1,0)))</f>
        <v>0</v>
      </c>
      <c r="O100" s="170">
        <f>IF(O99=0,"",IF(O99&gt;E99,2,IF(E99=O99,1,0)))</f>
        <v>0</v>
      </c>
      <c r="P100" s="170">
        <f>IF(P99=0,"",IF(P99&gt;D99,2,IF(P99=D99,1,0)))</f>
        <v>0</v>
      </c>
      <c r="Q100" s="359"/>
      <c r="R100" s="357"/>
    </row>
    <row r="101" spans="2:108" ht="30" customHeight="1" x14ac:dyDescent="0.2">
      <c r="B101" s="357">
        <v>7</v>
      </c>
      <c r="C101" s="358" t="s">
        <v>65</v>
      </c>
      <c r="D101" s="165">
        <v>97.1</v>
      </c>
      <c r="E101" s="165">
        <v>100.7</v>
      </c>
      <c r="F101" s="165">
        <v>102</v>
      </c>
      <c r="G101" s="165">
        <v>98.7</v>
      </c>
      <c r="H101" s="166">
        <f>IF(SUM(D101:G101)=0,0,SUM(D101:G101))</f>
        <v>398.5</v>
      </c>
      <c r="I101" s="167">
        <f>IF(SUM(D102:H102)=0,0,SUM(D102:H102))</f>
        <v>8</v>
      </c>
      <c r="J101" s="168" t="s">
        <v>15</v>
      </c>
      <c r="K101" s="169">
        <f>IF(SUM(M102:P102)=0,0,SUM(M102:P102))</f>
        <v>0</v>
      </c>
      <c r="L101" s="166">
        <f>IF(SUM(M101:P101)=0,0,SUM(M101:P101))</f>
        <v>360.70000000000005</v>
      </c>
      <c r="M101" s="165">
        <v>93</v>
      </c>
      <c r="N101" s="165">
        <v>89.6</v>
      </c>
      <c r="O101" s="165">
        <v>87.7</v>
      </c>
      <c r="P101" s="165">
        <v>90.4</v>
      </c>
      <c r="Q101" s="359" t="s">
        <v>104</v>
      </c>
      <c r="R101" s="357">
        <v>8</v>
      </c>
    </row>
    <row r="102" spans="2:108" ht="16.5" customHeight="1" x14ac:dyDescent="0.2">
      <c r="B102" s="357"/>
      <c r="C102" s="358"/>
      <c r="D102" s="170">
        <f>IF(D101=0,"",IF(D101&gt;P101,2,IF(D101=P101,1,0)))</f>
        <v>2</v>
      </c>
      <c r="E102" s="170">
        <f>IF(E101=0,"",IF(E101&gt;O101,2,IF(E101=O101,1,0)))</f>
        <v>2</v>
      </c>
      <c r="F102" s="170">
        <f>IF(F101=0,"",IF(F101&gt;N101,2,IF(F101=N101,1,0)))</f>
        <v>2</v>
      </c>
      <c r="G102" s="170">
        <f>IF(G101=0,"",IF(G101&gt;M101,2,IF(G101=M101,1,0)))</f>
        <v>2</v>
      </c>
      <c r="H102" s="161"/>
      <c r="I102" s="162"/>
      <c r="J102" s="163"/>
      <c r="K102" s="164"/>
      <c r="L102" s="161"/>
      <c r="M102" s="170">
        <f>IF(M101=0,"",IF(M101&gt;G101,2,IF(M101=G101,1,0)))</f>
        <v>0</v>
      </c>
      <c r="N102" s="170">
        <f>IF(N101=0,"",IF(N101&gt;F101,2,IF(N101=F101,1,0)))</f>
        <v>0</v>
      </c>
      <c r="O102" s="170">
        <f>IF(O101=0,"",IF(O101&gt;E101,2,IF(E101=O101,1,0)))</f>
        <v>0</v>
      </c>
      <c r="P102" s="170">
        <f>IF(P101=0,"",IF(P101&gt;D101,2,IF(P101=D101,1,0)))</f>
        <v>0</v>
      </c>
      <c r="Q102" s="359"/>
      <c r="R102" s="357"/>
    </row>
    <row r="103" spans="2:108" ht="16.5" customHeight="1" x14ac:dyDescent="0.2">
      <c r="B103" s="173"/>
      <c r="C103" s="345" t="str">
        <f>IF(AND(H103=0,L103=0),"",IF(OR(I103&gt;K103,K103&gt;I103),"kein Stechen erforderlich","Stechen"))</f>
        <v>kein Stechen erforderlich</v>
      </c>
      <c r="D103" s="345"/>
      <c r="E103" s="345"/>
      <c r="F103" s="357" t="s">
        <v>16</v>
      </c>
      <c r="G103" s="357"/>
      <c r="H103" s="174">
        <f>IF(SUM(H97:H102)=0,0,SUM(H97:H102))</f>
        <v>1209.7</v>
      </c>
      <c r="I103" s="175">
        <f>IF(SUM(I97:I102)=0,0,SUM(I97:I102))</f>
        <v>22</v>
      </c>
      <c r="J103" s="176" t="s">
        <v>15</v>
      </c>
      <c r="K103" s="177">
        <f>IF(SUM(K97:K102)=0,0,SUM(K97:K102))</f>
        <v>2</v>
      </c>
      <c r="L103" s="174">
        <f>IF(SUM(L97:L102)=0,0,SUM(L97:L102))</f>
        <v>1139.8000000000002</v>
      </c>
      <c r="M103" s="357" t="s">
        <v>16</v>
      </c>
      <c r="N103" s="357"/>
      <c r="O103" s="342" t="str">
        <f>C103</f>
        <v>kein Stechen erforderlich</v>
      </c>
      <c r="P103" s="342"/>
      <c r="Q103" s="342"/>
      <c r="R103" s="173"/>
      <c r="Y103" s="178"/>
      <c r="Z103" s="179"/>
      <c r="AA103" s="179"/>
      <c r="AB103" s="179"/>
      <c r="AC103" s="179"/>
      <c r="AE103" s="180"/>
      <c r="AF103" s="180"/>
      <c r="AG103" s="180"/>
      <c r="AH103" s="180"/>
      <c r="AI103" s="180"/>
      <c r="AK103" s="180"/>
      <c r="AL103" s="180"/>
      <c r="AM103" s="180"/>
      <c r="AN103" s="180"/>
      <c r="AO103" s="180"/>
      <c r="AQ103" s="180"/>
      <c r="AR103" s="180"/>
      <c r="AS103" s="180"/>
      <c r="AT103" s="180"/>
      <c r="AU103" s="180"/>
      <c r="AW103" s="180"/>
      <c r="AX103" s="180"/>
      <c r="AY103" s="180"/>
      <c r="AZ103" s="180"/>
      <c r="BA103" s="180"/>
      <c r="BC103" s="180"/>
      <c r="BD103" s="180"/>
      <c r="BE103" s="180"/>
      <c r="BF103" s="180"/>
      <c r="BG103" s="180"/>
      <c r="BI103" s="180"/>
      <c r="BJ103" s="180"/>
      <c r="BK103" s="180"/>
      <c r="BL103" s="180"/>
      <c r="BM103" s="180"/>
      <c r="BO103" s="180"/>
      <c r="BP103" s="180"/>
      <c r="BQ103" s="180"/>
      <c r="BR103" s="180"/>
      <c r="BS103" s="180"/>
      <c r="BU103" s="180"/>
      <c r="BV103" s="180"/>
      <c r="BW103" s="180"/>
      <c r="BX103" s="180"/>
      <c r="BY103" s="180"/>
      <c r="CA103" s="180"/>
      <c r="CB103" s="180"/>
      <c r="CC103" s="180"/>
      <c r="CD103" s="180"/>
      <c r="CE103" s="180"/>
      <c r="CG103" s="180"/>
      <c r="CH103" s="180"/>
      <c r="CI103" s="180"/>
      <c r="CJ103" s="180"/>
      <c r="CK103" s="180"/>
      <c r="CM103" s="180"/>
      <c r="CN103" s="180"/>
      <c r="CO103" s="180"/>
      <c r="CP103" s="180"/>
      <c r="CQ103" s="180"/>
      <c r="CS103" s="180"/>
      <c r="CT103" s="180"/>
      <c r="CU103" s="180"/>
      <c r="CV103" s="180"/>
      <c r="CW103" s="180"/>
      <c r="CY103" s="180"/>
      <c r="CZ103" s="180"/>
      <c r="DA103" s="180"/>
      <c r="DB103" s="180"/>
      <c r="DC103" s="180"/>
    </row>
    <row r="104" spans="2:108" ht="16.5" customHeight="1" thickBot="1" x14ac:dyDescent="0.25">
      <c r="B104" s="343"/>
      <c r="C104" s="343"/>
      <c r="D104" s="343"/>
      <c r="E104" s="343"/>
      <c r="F104" s="343"/>
      <c r="G104" s="343"/>
      <c r="H104" s="343"/>
      <c r="I104" s="343"/>
      <c r="J104" s="343"/>
      <c r="K104" s="343"/>
      <c r="L104" s="343"/>
      <c r="M104" s="343"/>
      <c r="N104" s="343"/>
      <c r="O104" s="343"/>
      <c r="P104" s="343"/>
      <c r="Q104" s="343"/>
      <c r="R104" s="343"/>
      <c r="Y104" s="178"/>
      <c r="Z104" s="179"/>
      <c r="AA104" s="179"/>
      <c r="AB104" s="179"/>
      <c r="AC104" s="179"/>
      <c r="AE104" s="180"/>
      <c r="AF104" s="180"/>
      <c r="AG104" s="180"/>
      <c r="AH104" s="180"/>
      <c r="AI104" s="180"/>
      <c r="AK104" s="180"/>
      <c r="AL104" s="180"/>
      <c r="AM104" s="180"/>
      <c r="AN104" s="180"/>
      <c r="AO104" s="180"/>
      <c r="AQ104" s="180"/>
      <c r="AR104" s="180"/>
      <c r="AS104" s="180"/>
      <c r="AT104" s="180"/>
      <c r="AU104" s="180"/>
      <c r="AW104" s="180"/>
      <c r="AX104" s="180"/>
      <c r="AY104" s="180"/>
      <c r="AZ104" s="180"/>
      <c r="BA104" s="180"/>
      <c r="BC104" s="180"/>
      <c r="BD104" s="180"/>
      <c r="BE104" s="180"/>
      <c r="BF104" s="180"/>
      <c r="BG104" s="180"/>
      <c r="BI104" s="180"/>
      <c r="BJ104" s="180"/>
      <c r="BK104" s="180"/>
      <c r="BL104" s="180"/>
      <c r="BM104" s="180"/>
      <c r="BO104" s="180"/>
      <c r="BP104" s="180"/>
      <c r="BQ104" s="180"/>
      <c r="BR104" s="180"/>
      <c r="BS104" s="180"/>
      <c r="BU104" s="180"/>
      <c r="BV104" s="180"/>
      <c r="BW104" s="180"/>
      <c r="BX104" s="180"/>
      <c r="BY104" s="180"/>
      <c r="CA104" s="180"/>
      <c r="CB104" s="180"/>
      <c r="CC104" s="180"/>
      <c r="CD104" s="180"/>
      <c r="CE104" s="180"/>
      <c r="CG104" s="180"/>
      <c r="CH104" s="180"/>
      <c r="CI104" s="180"/>
      <c r="CJ104" s="180"/>
      <c r="CK104" s="180"/>
      <c r="CM104" s="180"/>
      <c r="CN104" s="180"/>
      <c r="CO104" s="180"/>
      <c r="CP104" s="180"/>
      <c r="CQ104" s="180"/>
      <c r="CS104" s="180"/>
      <c r="CT104" s="180"/>
      <c r="CU104" s="180"/>
      <c r="CV104" s="180"/>
      <c r="CW104" s="180"/>
      <c r="CY104" s="180"/>
      <c r="CZ104" s="180"/>
      <c r="DA104" s="180"/>
      <c r="DB104" s="180"/>
      <c r="DC104" s="180"/>
    </row>
    <row r="105" spans="2:108" ht="16.5" customHeight="1" thickBot="1" x14ac:dyDescent="0.25">
      <c r="C105" s="354" t="str">
        <f>IF(C103="Stechen",B94,"")</f>
        <v/>
      </c>
      <c r="D105" s="354"/>
      <c r="E105" s="354"/>
      <c r="F105" s="355" t="s">
        <v>17</v>
      </c>
      <c r="G105" s="355"/>
      <c r="H105" s="355" t="s">
        <v>18</v>
      </c>
      <c r="I105" s="355"/>
      <c r="J105" s="355"/>
      <c r="K105" s="355" t="s">
        <v>19</v>
      </c>
      <c r="L105" s="355"/>
      <c r="M105" s="355" t="s">
        <v>20</v>
      </c>
      <c r="N105" s="355"/>
      <c r="O105" s="356" t="str">
        <f>IF(O103="Stechen",M94,"")</f>
        <v/>
      </c>
      <c r="P105" s="356"/>
      <c r="Q105" s="356"/>
      <c r="Y105" s="178"/>
      <c r="Z105" s="179"/>
      <c r="AA105" s="179"/>
      <c r="AB105" s="179"/>
      <c r="AC105" s="179"/>
      <c r="AE105" s="180"/>
      <c r="AF105" s="180"/>
      <c r="AG105" s="180"/>
      <c r="AH105" s="180"/>
      <c r="AI105" s="180"/>
      <c r="AK105" s="180"/>
      <c r="AL105" s="180"/>
      <c r="AM105" s="180"/>
      <c r="AN105" s="180"/>
      <c r="AO105" s="180"/>
      <c r="AQ105" s="180"/>
      <c r="AR105" s="180"/>
      <c r="AS105" s="180"/>
      <c r="AT105" s="180"/>
      <c r="AU105" s="180"/>
      <c r="AW105" s="180"/>
      <c r="AX105" s="180"/>
      <c r="AY105" s="180"/>
      <c r="AZ105" s="180"/>
      <c r="BA105" s="180"/>
      <c r="BC105" s="180"/>
      <c r="BD105" s="180"/>
      <c r="BE105" s="180"/>
      <c r="BF105" s="180"/>
      <c r="BG105" s="180"/>
      <c r="BI105" s="180"/>
      <c r="BJ105" s="180"/>
      <c r="BK105" s="180"/>
      <c r="BL105" s="180"/>
      <c r="BM105" s="180"/>
      <c r="BO105" s="180"/>
      <c r="BP105" s="180"/>
      <c r="BQ105" s="180"/>
      <c r="BR105" s="180"/>
      <c r="BS105" s="180"/>
      <c r="BU105" s="180"/>
      <c r="BV105" s="180"/>
      <c r="BW105" s="180"/>
      <c r="BX105" s="180"/>
      <c r="BY105" s="180"/>
      <c r="CA105" s="180"/>
      <c r="CB105" s="180"/>
      <c r="CC105" s="180"/>
      <c r="CD105" s="180"/>
      <c r="CE105" s="180"/>
      <c r="CG105" s="180"/>
      <c r="CH105" s="180"/>
      <c r="CI105" s="180"/>
      <c r="CJ105" s="180"/>
      <c r="CK105" s="180"/>
      <c r="CM105" s="180"/>
      <c r="CN105" s="180"/>
      <c r="CO105" s="180"/>
      <c r="CP105" s="180"/>
      <c r="CQ105" s="180"/>
      <c r="CS105" s="180"/>
      <c r="CT105" s="180"/>
      <c r="CU105" s="180"/>
      <c r="CV105" s="180"/>
      <c r="CW105" s="180"/>
      <c r="CY105" s="180"/>
      <c r="CZ105" s="180"/>
      <c r="DA105" s="180"/>
      <c r="DB105" s="180"/>
      <c r="DC105" s="180"/>
    </row>
    <row r="106" spans="2:108" ht="16.5" customHeight="1" x14ac:dyDescent="0.2">
      <c r="B106" s="350" t="s">
        <v>14</v>
      </c>
      <c r="C106" s="350"/>
      <c r="D106" s="351" t="s">
        <v>21</v>
      </c>
      <c r="E106" s="351"/>
      <c r="F106" s="181">
        <v>1</v>
      </c>
      <c r="G106" s="182">
        <v>2</v>
      </c>
      <c r="H106" s="181">
        <v>3</v>
      </c>
      <c r="I106" s="352">
        <v>4</v>
      </c>
      <c r="J106" s="352"/>
      <c r="K106" s="181">
        <v>5</v>
      </c>
      <c r="L106" s="182">
        <v>6</v>
      </c>
      <c r="M106" s="181">
        <v>7</v>
      </c>
      <c r="N106" s="182">
        <v>8</v>
      </c>
      <c r="O106" s="351" t="s">
        <v>21</v>
      </c>
      <c r="P106" s="351"/>
      <c r="Q106" s="353" t="s">
        <v>14</v>
      </c>
      <c r="R106" s="353"/>
      <c r="Y106" s="178"/>
      <c r="Z106" s="179"/>
      <c r="AA106" s="179"/>
      <c r="AB106" s="179"/>
      <c r="AC106" s="179"/>
      <c r="AE106" s="180"/>
      <c r="AF106" s="180"/>
      <c r="AG106" s="180"/>
      <c r="AH106" s="180"/>
      <c r="AI106" s="180"/>
      <c r="AK106" s="180"/>
      <c r="AL106" s="180"/>
      <c r="AM106" s="180"/>
      <c r="AN106" s="180"/>
      <c r="AO106" s="180"/>
      <c r="AQ106" s="180"/>
      <c r="AR106" s="180"/>
      <c r="AS106" s="180"/>
      <c r="AT106" s="180"/>
      <c r="AU106" s="180"/>
      <c r="AW106" s="180"/>
      <c r="AX106" s="180"/>
      <c r="AY106" s="180"/>
      <c r="AZ106" s="180"/>
      <c r="BA106" s="180"/>
      <c r="BC106" s="180"/>
      <c r="BD106" s="180"/>
      <c r="BE106" s="180"/>
      <c r="BF106" s="180"/>
      <c r="BG106" s="180"/>
      <c r="BI106" s="180"/>
      <c r="BJ106" s="180"/>
      <c r="BK106" s="180"/>
      <c r="BL106" s="180"/>
      <c r="BM106" s="180"/>
      <c r="BO106" s="180"/>
      <c r="BP106" s="180"/>
      <c r="BQ106" s="180"/>
      <c r="BR106" s="180"/>
      <c r="BS106" s="180"/>
      <c r="BU106" s="180"/>
      <c r="BV106" s="180"/>
      <c r="BW106" s="180"/>
      <c r="BX106" s="180"/>
      <c r="BY106" s="180"/>
      <c r="CA106" s="180"/>
      <c r="CB106" s="180"/>
      <c r="CC106" s="180"/>
      <c r="CD106" s="180"/>
      <c r="CE106" s="180"/>
      <c r="CG106" s="180"/>
      <c r="CH106" s="180"/>
      <c r="CI106" s="180"/>
      <c r="CJ106" s="180"/>
      <c r="CK106" s="180"/>
      <c r="CM106" s="180"/>
      <c r="CN106" s="180"/>
      <c r="CO106" s="180"/>
      <c r="CP106" s="180"/>
      <c r="CQ106" s="180"/>
      <c r="CS106" s="180"/>
      <c r="CT106" s="180"/>
      <c r="CU106" s="180"/>
      <c r="CV106" s="180"/>
      <c r="CW106" s="180"/>
      <c r="CY106" s="180"/>
      <c r="CZ106" s="180"/>
      <c r="DA106" s="180"/>
      <c r="DB106" s="180"/>
      <c r="DC106" s="180"/>
    </row>
    <row r="107" spans="2:108" ht="16.5" customHeight="1" x14ac:dyDescent="0.2">
      <c r="B107" s="341">
        <f>IF(SUM(F108,H108,K108,M108)=0,0,SUM(F108,H108,K108,M108))</f>
        <v>0</v>
      </c>
      <c r="C107" s="342" t="s">
        <v>22</v>
      </c>
      <c r="D107" s="343" t="s">
        <v>23</v>
      </c>
      <c r="E107" s="343"/>
      <c r="F107" s="183"/>
      <c r="G107" s="184"/>
      <c r="H107" s="183"/>
      <c r="I107" s="344"/>
      <c r="J107" s="344"/>
      <c r="K107" s="183"/>
      <c r="L107" s="184"/>
      <c r="M107" s="183"/>
      <c r="N107" s="184"/>
      <c r="O107" s="340" t="s">
        <v>23</v>
      </c>
      <c r="P107" s="340"/>
      <c r="Q107" s="345" t="s">
        <v>22</v>
      </c>
      <c r="R107" s="341">
        <f>IF(SUM(N108,L108,I108,G108)=0,0,SUM(N108,L108,I108,G108))</f>
        <v>0</v>
      </c>
      <c r="Y107" s="178"/>
      <c r="Z107" s="179"/>
      <c r="AA107" s="179"/>
      <c r="AB107" s="179"/>
      <c r="AC107" s="179"/>
      <c r="AD107" s="179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  <c r="AS107" s="180"/>
      <c r="AT107" s="180"/>
      <c r="AU107" s="180"/>
      <c r="AV107" s="180"/>
      <c r="AW107" s="180"/>
      <c r="AX107" s="180"/>
      <c r="AY107" s="180"/>
      <c r="AZ107" s="180"/>
      <c r="BA107" s="180"/>
      <c r="BB107" s="180"/>
      <c r="BC107" s="180"/>
      <c r="BD107" s="180"/>
      <c r="BE107" s="180"/>
      <c r="BF107" s="180"/>
      <c r="BG107" s="180"/>
      <c r="BH107" s="180"/>
      <c r="BI107" s="180"/>
      <c r="BJ107" s="180"/>
      <c r="BK107" s="180"/>
      <c r="BL107" s="180"/>
      <c r="BM107" s="180"/>
      <c r="BN107" s="180"/>
      <c r="BO107" s="180"/>
      <c r="BP107" s="180"/>
      <c r="BQ107" s="180"/>
      <c r="BR107" s="180"/>
      <c r="BS107" s="180"/>
      <c r="BT107" s="180"/>
      <c r="BU107" s="180"/>
      <c r="BV107" s="180"/>
      <c r="BW107" s="180"/>
      <c r="BX107" s="180"/>
      <c r="BY107" s="180"/>
      <c r="BZ107" s="180"/>
      <c r="CA107" s="180"/>
      <c r="CB107" s="180"/>
      <c r="CC107" s="180"/>
      <c r="CD107" s="180"/>
      <c r="CE107" s="180"/>
      <c r="CF107" s="180"/>
      <c r="CG107" s="180"/>
      <c r="CH107" s="180"/>
      <c r="CI107" s="180"/>
      <c r="CJ107" s="180"/>
      <c r="CK107" s="180"/>
      <c r="CL107" s="180"/>
      <c r="CM107" s="180"/>
      <c r="CN107" s="180"/>
      <c r="CO107" s="180"/>
      <c r="CP107" s="180"/>
      <c r="CQ107" s="180"/>
      <c r="CR107" s="180"/>
      <c r="CS107" s="180"/>
      <c r="CT107" s="180"/>
      <c r="CU107" s="180"/>
      <c r="CV107" s="180"/>
      <c r="CW107" s="180"/>
      <c r="CX107" s="180"/>
      <c r="CY107" s="180"/>
      <c r="CZ107" s="180"/>
      <c r="DA107" s="180"/>
      <c r="DB107" s="180"/>
      <c r="DC107" s="180"/>
      <c r="DD107" s="180"/>
    </row>
    <row r="108" spans="2:108" ht="16.5" customHeight="1" x14ac:dyDescent="0.2">
      <c r="B108" s="341"/>
      <c r="C108" s="342"/>
      <c r="D108" s="346" t="s">
        <v>14</v>
      </c>
      <c r="E108" s="346"/>
      <c r="F108" s="185" t="str">
        <f>IF(F107="","",IF(F107&gt;G107,2,IF(F107=G107,1,0)))</f>
        <v/>
      </c>
      <c r="G108" s="186" t="str">
        <f>IF(G107="","",IF(G107&gt;F107,2,IF(G107=F107,1,0)))</f>
        <v/>
      </c>
      <c r="H108" s="185" t="str">
        <f>IF(H107="","",IF(H107&gt;I107,2,IF(H107=I107,1,0)))</f>
        <v/>
      </c>
      <c r="I108" s="347" t="str">
        <f>IF(I107="","",IF(I107&gt;H107,2,IF(I107=H107,1,0)))</f>
        <v/>
      </c>
      <c r="J108" s="347" t="str">
        <f>IF(J107="","",IF(J107&gt;I107,2,IF(J107=I107,1,"")))</f>
        <v/>
      </c>
      <c r="K108" s="185" t="str">
        <f>IF(K107="","",IF(K107&gt;L107,2,IF(K107=L107,1,0)))</f>
        <v/>
      </c>
      <c r="L108" s="186" t="str">
        <f>IF(L107="","",IF(L107&gt;K107,2,IF(L107=K107,1,0)))</f>
        <v/>
      </c>
      <c r="M108" s="185" t="str">
        <f>IF(M107="","",IF(M107&gt;N107,2,IF(M107=N107,1,0)))</f>
        <v/>
      </c>
      <c r="N108" s="186" t="str">
        <f>IF(N107="","",IF(N107&gt;M107,2,IF(N107=M107,1,0)))</f>
        <v/>
      </c>
      <c r="O108" s="340" t="s">
        <v>14</v>
      </c>
      <c r="P108" s="340"/>
      <c r="Q108" s="345"/>
      <c r="R108" s="341"/>
      <c r="Y108" s="178"/>
      <c r="Z108" s="179"/>
      <c r="AA108" s="179"/>
      <c r="AB108" s="179"/>
      <c r="AC108" s="179"/>
      <c r="AD108" s="179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  <c r="AS108" s="180"/>
      <c r="AT108" s="180"/>
      <c r="AU108" s="180"/>
      <c r="AV108" s="180"/>
      <c r="AW108" s="180"/>
      <c r="AX108" s="180"/>
      <c r="AY108" s="180"/>
      <c r="AZ108" s="180"/>
      <c r="BA108" s="180"/>
      <c r="BB108" s="180"/>
      <c r="BC108" s="180"/>
      <c r="BD108" s="180"/>
      <c r="BE108" s="180"/>
      <c r="BF108" s="180"/>
      <c r="BG108" s="180"/>
      <c r="BH108" s="180"/>
      <c r="BI108" s="180"/>
      <c r="BJ108" s="180"/>
      <c r="BK108" s="180"/>
      <c r="BL108" s="180"/>
      <c r="BM108" s="180"/>
      <c r="BN108" s="180"/>
      <c r="BO108" s="180"/>
      <c r="BP108" s="180"/>
      <c r="BQ108" s="180"/>
      <c r="BR108" s="180"/>
      <c r="BS108" s="180"/>
      <c r="BT108" s="180"/>
      <c r="BU108" s="180"/>
      <c r="BV108" s="180"/>
      <c r="BW108" s="180"/>
      <c r="BX108" s="180"/>
      <c r="BY108" s="180"/>
      <c r="BZ108" s="180"/>
      <c r="CA108" s="180"/>
      <c r="CB108" s="180"/>
      <c r="CC108" s="180"/>
      <c r="CD108" s="180"/>
      <c r="CE108" s="180"/>
      <c r="CF108" s="180"/>
      <c r="CG108" s="180"/>
      <c r="CH108" s="180"/>
      <c r="CI108" s="180"/>
      <c r="CJ108" s="180"/>
      <c r="CK108" s="180"/>
      <c r="CL108" s="180"/>
      <c r="CM108" s="180"/>
      <c r="CN108" s="180"/>
      <c r="CO108" s="180"/>
      <c r="CP108" s="180"/>
      <c r="CQ108" s="180"/>
      <c r="CR108" s="180"/>
      <c r="CS108" s="180"/>
      <c r="CT108" s="180"/>
      <c r="CU108" s="180"/>
      <c r="CV108" s="180"/>
      <c r="CW108" s="180"/>
      <c r="CX108" s="180"/>
      <c r="CY108" s="180"/>
      <c r="CZ108" s="180"/>
      <c r="DA108" s="180"/>
      <c r="DB108" s="180"/>
      <c r="DC108" s="180"/>
      <c r="DD108" s="180"/>
    </row>
    <row r="109" spans="2:108" ht="16.5" customHeight="1" x14ac:dyDescent="0.2">
      <c r="B109" s="341">
        <f>IF(SUM(F110,H110,K110,M110)=0,0,SUM(F110,H110,K110,M110))</f>
        <v>0</v>
      </c>
      <c r="C109" s="342" t="s">
        <v>24</v>
      </c>
      <c r="D109" s="343" t="s">
        <v>23</v>
      </c>
      <c r="E109" s="343"/>
      <c r="F109" s="183"/>
      <c r="G109" s="184"/>
      <c r="H109" s="183"/>
      <c r="I109" s="344"/>
      <c r="J109" s="344"/>
      <c r="K109" s="183"/>
      <c r="L109" s="184"/>
      <c r="M109" s="183"/>
      <c r="N109" s="184"/>
      <c r="O109" s="340" t="s">
        <v>23</v>
      </c>
      <c r="P109" s="340"/>
      <c r="Q109" s="345" t="s">
        <v>24</v>
      </c>
      <c r="R109" s="341">
        <f>IF(SUM(N110,L110,I110,G110)=0,0,SUM(N110,L110,I110,G110))</f>
        <v>0</v>
      </c>
      <c r="Y109" s="178"/>
      <c r="Z109" s="179"/>
      <c r="AA109" s="179"/>
      <c r="AB109" s="179"/>
      <c r="AC109" s="179"/>
      <c r="AD109" s="179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  <c r="AS109" s="180"/>
      <c r="AT109" s="180"/>
      <c r="AU109" s="180"/>
      <c r="AV109" s="180"/>
      <c r="AW109" s="180"/>
      <c r="AX109" s="180"/>
      <c r="AY109" s="180"/>
      <c r="AZ109" s="180"/>
      <c r="BA109" s="180"/>
      <c r="BB109" s="180"/>
      <c r="BC109" s="180"/>
      <c r="BD109" s="180"/>
      <c r="BE109" s="180"/>
      <c r="BF109" s="180"/>
      <c r="BG109" s="180"/>
      <c r="BH109" s="180"/>
      <c r="BI109" s="180"/>
      <c r="BJ109" s="180"/>
      <c r="BK109" s="180"/>
      <c r="BL109" s="180"/>
      <c r="BM109" s="180"/>
      <c r="BN109" s="180"/>
      <c r="BO109" s="180"/>
      <c r="BP109" s="180"/>
      <c r="BQ109" s="180"/>
      <c r="BR109" s="180"/>
      <c r="BS109" s="180"/>
      <c r="BT109" s="180"/>
      <c r="BU109" s="180"/>
      <c r="BV109" s="180"/>
      <c r="BW109" s="180"/>
      <c r="BX109" s="180"/>
      <c r="BY109" s="180"/>
      <c r="BZ109" s="180"/>
      <c r="CA109" s="180"/>
      <c r="CB109" s="180"/>
      <c r="CC109" s="180"/>
      <c r="CD109" s="180"/>
      <c r="CE109" s="180"/>
      <c r="CF109" s="180"/>
      <c r="CG109" s="180"/>
      <c r="CH109" s="180"/>
      <c r="CI109" s="180"/>
      <c r="CJ109" s="180"/>
      <c r="CK109" s="180"/>
      <c r="CL109" s="180"/>
      <c r="CM109" s="180"/>
      <c r="CN109" s="180"/>
      <c r="CO109" s="180"/>
      <c r="CP109" s="180"/>
      <c r="CQ109" s="180"/>
      <c r="CR109" s="180"/>
      <c r="CS109" s="180"/>
      <c r="CT109" s="180"/>
      <c r="CU109" s="180"/>
      <c r="CV109" s="180"/>
      <c r="CW109" s="180"/>
      <c r="CX109" s="180"/>
      <c r="CY109" s="180"/>
      <c r="CZ109" s="180"/>
      <c r="DA109" s="180"/>
      <c r="DB109" s="180"/>
      <c r="DC109" s="180"/>
      <c r="DD109" s="180"/>
    </row>
    <row r="110" spans="2:108" ht="16.5" customHeight="1" x14ac:dyDescent="0.2">
      <c r="B110" s="341"/>
      <c r="C110" s="342"/>
      <c r="D110" s="346" t="s">
        <v>14</v>
      </c>
      <c r="E110" s="346"/>
      <c r="F110" s="187" t="str">
        <f>IF(F109="","",IF(F109&gt;G109,2,IF(F109=G109,1,0)))</f>
        <v/>
      </c>
      <c r="G110" s="188" t="str">
        <f>IF(G109="","",IF(G109&gt;F109,2,IF(G109=F109,1,0)))</f>
        <v/>
      </c>
      <c r="H110" s="187" t="str">
        <f>IF(H109="","",IF(H109&gt;I109,2,IF(H109=I109,1,0)))</f>
        <v/>
      </c>
      <c r="I110" s="349" t="str">
        <f>IF(I109="","",IF(I109&gt;H109,2,IF(I109=H109,1,0)))</f>
        <v/>
      </c>
      <c r="J110" s="349" t="str">
        <f>IF(J109="","",IF(J109&gt;I109,2,IF(J109=I109,1,"")))</f>
        <v/>
      </c>
      <c r="K110" s="187" t="str">
        <f>IF(K109="","",IF(K109&gt;L109,2,IF(K109=L109,1,0)))</f>
        <v/>
      </c>
      <c r="L110" s="188" t="str">
        <f>IF(L109="","",IF(L109&gt;K109,2,IF(L109=K109,1,0)))</f>
        <v/>
      </c>
      <c r="M110" s="187" t="str">
        <f>IF(M109="","",IF(M109&gt;N109,2,IF(M109=N109,1,0)))</f>
        <v/>
      </c>
      <c r="N110" s="188" t="str">
        <f>IF(N109="","",IF(N109&gt;M109,2,IF(N109=M109,1,0)))</f>
        <v/>
      </c>
      <c r="O110" s="340" t="s">
        <v>14</v>
      </c>
      <c r="P110" s="340"/>
      <c r="Q110" s="345"/>
      <c r="R110" s="341"/>
      <c r="Y110" s="178"/>
      <c r="Z110" s="179"/>
      <c r="AA110" s="179"/>
      <c r="AB110" s="179"/>
      <c r="AC110" s="179"/>
      <c r="AD110" s="179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  <c r="AS110" s="180"/>
      <c r="AT110" s="180"/>
      <c r="AU110" s="180"/>
      <c r="AV110" s="180"/>
      <c r="AW110" s="180"/>
      <c r="AX110" s="180"/>
      <c r="AY110" s="180"/>
      <c r="AZ110" s="180"/>
      <c r="BA110" s="180"/>
      <c r="BB110" s="180"/>
      <c r="BC110" s="180"/>
      <c r="BD110" s="180"/>
      <c r="BE110" s="180"/>
      <c r="BF110" s="180"/>
      <c r="BG110" s="180"/>
      <c r="BH110" s="180"/>
      <c r="BI110" s="180"/>
      <c r="BJ110" s="180"/>
      <c r="BK110" s="180"/>
      <c r="BL110" s="180"/>
      <c r="BM110" s="180"/>
      <c r="BN110" s="180"/>
      <c r="BO110" s="180"/>
      <c r="BP110" s="180"/>
      <c r="BQ110" s="180"/>
      <c r="BR110" s="180"/>
      <c r="BS110" s="180"/>
      <c r="BT110" s="180"/>
      <c r="BU110" s="180"/>
      <c r="BV110" s="180"/>
      <c r="BW110" s="180"/>
      <c r="BX110" s="180"/>
      <c r="BY110" s="180"/>
      <c r="BZ110" s="180"/>
      <c r="CA110" s="180"/>
      <c r="CB110" s="180"/>
      <c r="CC110" s="180"/>
      <c r="CD110" s="180"/>
      <c r="CE110" s="180"/>
      <c r="CF110" s="180"/>
      <c r="CG110" s="180"/>
      <c r="CH110" s="180"/>
      <c r="CI110" s="180"/>
      <c r="CJ110" s="180"/>
      <c r="CK110" s="180"/>
      <c r="CL110" s="180"/>
      <c r="CM110" s="180"/>
      <c r="CN110" s="180"/>
      <c r="CO110" s="180"/>
      <c r="CP110" s="180"/>
      <c r="CQ110" s="180"/>
      <c r="CR110" s="180"/>
      <c r="CS110" s="180"/>
      <c r="CT110" s="180"/>
      <c r="CU110" s="180"/>
      <c r="CV110" s="180"/>
      <c r="CW110" s="180"/>
      <c r="CX110" s="180"/>
      <c r="CY110" s="180"/>
      <c r="CZ110" s="180"/>
      <c r="DA110" s="180"/>
      <c r="DB110" s="180"/>
      <c r="DC110" s="180"/>
      <c r="DD110" s="180"/>
    </row>
    <row r="111" spans="2:108" ht="16.5" customHeight="1" x14ac:dyDescent="0.2">
      <c r="B111" s="341">
        <f>IF(SUM(F112,H112,K112,M112)=0,0,SUM(F112,H112,K112,M112))</f>
        <v>0</v>
      </c>
      <c r="C111" s="342" t="s">
        <v>25</v>
      </c>
      <c r="D111" s="343" t="s">
        <v>23</v>
      </c>
      <c r="E111" s="343"/>
      <c r="F111" s="189"/>
      <c r="G111" s="190"/>
      <c r="H111" s="189"/>
      <c r="I111" s="344"/>
      <c r="J111" s="344"/>
      <c r="K111" s="189"/>
      <c r="L111" s="190"/>
      <c r="M111" s="189"/>
      <c r="N111" s="190"/>
      <c r="O111" s="340" t="s">
        <v>23</v>
      </c>
      <c r="P111" s="340"/>
      <c r="Q111" s="345" t="s">
        <v>25</v>
      </c>
      <c r="R111" s="341">
        <f>IF(SUM(N112,L112,I112,G112)=0,0,SUM(N112,L112,I112,G112))</f>
        <v>0</v>
      </c>
      <c r="Y111" s="178"/>
      <c r="Z111" s="179"/>
      <c r="AA111" s="179"/>
      <c r="AB111" s="179"/>
      <c r="AC111" s="179"/>
      <c r="AD111" s="179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  <c r="AS111" s="180"/>
      <c r="AT111" s="180"/>
      <c r="AU111" s="180"/>
      <c r="AV111" s="180"/>
      <c r="AW111" s="180"/>
      <c r="AX111" s="180"/>
      <c r="AY111" s="180"/>
      <c r="AZ111" s="180"/>
      <c r="BA111" s="180"/>
      <c r="BB111" s="180"/>
      <c r="BC111" s="180"/>
      <c r="BD111" s="180"/>
      <c r="BE111" s="180"/>
      <c r="BF111" s="180"/>
      <c r="BG111" s="180"/>
      <c r="BH111" s="180"/>
      <c r="BI111" s="180"/>
      <c r="BJ111" s="180"/>
      <c r="BK111" s="180"/>
      <c r="BL111" s="180"/>
      <c r="BM111" s="180"/>
      <c r="BN111" s="180"/>
      <c r="BO111" s="180"/>
      <c r="BP111" s="180"/>
      <c r="BQ111" s="180"/>
      <c r="BR111" s="180"/>
      <c r="BS111" s="180"/>
      <c r="BT111" s="180"/>
      <c r="BU111" s="180"/>
      <c r="BV111" s="180"/>
      <c r="BW111" s="180"/>
      <c r="BX111" s="180"/>
      <c r="BY111" s="180"/>
      <c r="BZ111" s="180"/>
      <c r="CA111" s="180"/>
      <c r="CB111" s="180"/>
      <c r="CC111" s="180"/>
      <c r="CD111" s="180"/>
      <c r="CE111" s="180"/>
      <c r="CF111" s="180"/>
      <c r="CG111" s="180"/>
      <c r="CH111" s="180"/>
      <c r="CI111" s="180"/>
      <c r="CJ111" s="180"/>
      <c r="CK111" s="180"/>
      <c r="CL111" s="180"/>
      <c r="CM111" s="180"/>
      <c r="CN111" s="180"/>
      <c r="CO111" s="180"/>
      <c r="CP111" s="180"/>
      <c r="CQ111" s="180"/>
      <c r="CR111" s="180"/>
      <c r="CS111" s="180"/>
      <c r="CT111" s="180"/>
      <c r="CU111" s="180"/>
      <c r="CV111" s="180"/>
      <c r="CW111" s="180"/>
      <c r="CX111" s="180"/>
      <c r="CY111" s="180"/>
      <c r="CZ111" s="180"/>
      <c r="DA111" s="180"/>
      <c r="DB111" s="180"/>
      <c r="DC111" s="180"/>
      <c r="DD111" s="180"/>
    </row>
    <row r="112" spans="2:108" ht="16.5" customHeight="1" thickBot="1" x14ac:dyDescent="0.25">
      <c r="B112" s="341"/>
      <c r="C112" s="342"/>
      <c r="D112" s="343" t="s">
        <v>14</v>
      </c>
      <c r="E112" s="343"/>
      <c r="F112" s="191" t="str">
        <f>IF(F111="","",IF(F111&gt;G111,2,IF(F111=G111,1,0)))</f>
        <v/>
      </c>
      <c r="G112" s="192" t="str">
        <f>IF(G111="","",IF(G111&gt;F111,2,IF(G111=F111,1,0)))</f>
        <v/>
      </c>
      <c r="H112" s="191" t="str">
        <f>IF(H111="","",IF(H111&gt;I111,2,IF(H111=I111,1,0)))</f>
        <v/>
      </c>
      <c r="I112" s="348" t="str">
        <f>IF(I111="","",IF(I111&gt;H111,2,IF(I111=H111,1,0)))</f>
        <v/>
      </c>
      <c r="J112" s="348" t="str">
        <f>IF(J111="","",IF(J111&gt;I111,2,IF(J111=I111,1,"")))</f>
        <v/>
      </c>
      <c r="K112" s="191" t="str">
        <f>IF(K111="","",IF(K111&gt;L111,2,IF(K111=L111,1,0)))</f>
        <v/>
      </c>
      <c r="L112" s="192" t="str">
        <f>IF(L111="","",IF(L111&gt;K111,2,IF(L111=K111,1,0)))</f>
        <v/>
      </c>
      <c r="M112" s="191" t="str">
        <f>IF(M111="","",IF(M111&gt;N111,2,IF(M111=N111,1,0)))</f>
        <v/>
      </c>
      <c r="N112" s="192" t="str">
        <f>IF(N111="","",IF(N111&gt;M111,2,IF(N111=M111,1,0)))</f>
        <v/>
      </c>
      <c r="O112" s="343" t="s">
        <v>14</v>
      </c>
      <c r="P112" s="343"/>
      <c r="Q112" s="345"/>
      <c r="R112" s="341"/>
      <c r="Y112" s="178"/>
      <c r="Z112" s="179"/>
      <c r="AA112" s="179"/>
      <c r="AB112" s="179"/>
      <c r="AC112" s="179"/>
      <c r="AD112" s="179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  <c r="AS112" s="180"/>
      <c r="AT112" s="180"/>
      <c r="AU112" s="180"/>
      <c r="AV112" s="180"/>
      <c r="AW112" s="180"/>
      <c r="AX112" s="180"/>
      <c r="AY112" s="180"/>
      <c r="AZ112" s="180"/>
      <c r="BA112" s="180"/>
      <c r="BB112" s="180"/>
      <c r="BC112" s="180"/>
      <c r="BD112" s="180"/>
      <c r="BE112" s="180"/>
      <c r="BF112" s="180"/>
      <c r="BG112" s="180"/>
      <c r="BH112" s="180"/>
      <c r="BI112" s="180"/>
      <c r="BJ112" s="180"/>
      <c r="BK112" s="180"/>
      <c r="BL112" s="180"/>
      <c r="BM112" s="180"/>
      <c r="BN112" s="180"/>
      <c r="BO112" s="180"/>
      <c r="BP112" s="180"/>
      <c r="BQ112" s="180"/>
      <c r="BR112" s="180"/>
      <c r="BS112" s="180"/>
      <c r="BT112" s="180"/>
      <c r="BU112" s="180"/>
      <c r="BV112" s="180"/>
      <c r="BW112" s="180"/>
      <c r="BX112" s="180"/>
      <c r="BY112" s="180"/>
      <c r="BZ112" s="180"/>
      <c r="CA112" s="180"/>
      <c r="CB112" s="180"/>
      <c r="CC112" s="180"/>
      <c r="CD112" s="180"/>
      <c r="CE112" s="180"/>
      <c r="CF112" s="180"/>
      <c r="CG112" s="180"/>
      <c r="CH112" s="180"/>
      <c r="CI112" s="180"/>
      <c r="CJ112" s="180"/>
      <c r="CK112" s="180"/>
      <c r="CL112" s="180"/>
      <c r="CM112" s="180"/>
      <c r="CN112" s="180"/>
      <c r="CO112" s="180"/>
      <c r="CP112" s="180"/>
      <c r="CQ112" s="180"/>
      <c r="CR112" s="180"/>
      <c r="CS112" s="180"/>
      <c r="CT112" s="180"/>
      <c r="CU112" s="180"/>
      <c r="CV112" s="180"/>
      <c r="CW112" s="180"/>
      <c r="CX112" s="180"/>
      <c r="CY112" s="180"/>
      <c r="CZ112" s="180"/>
      <c r="DA112" s="180"/>
      <c r="DB112" s="180"/>
      <c r="DC112" s="180"/>
      <c r="DD112" s="180"/>
    </row>
    <row r="113" spans="2:108" ht="16.5" customHeight="1" x14ac:dyDescent="0.2">
      <c r="B113" s="193"/>
      <c r="D113" s="194"/>
      <c r="E113" s="195">
        <f>IF(I103=K103,1,0)</f>
        <v>0</v>
      </c>
      <c r="F113" s="196">
        <f>IF(B107&gt;R107,1,0)</f>
        <v>0</v>
      </c>
      <c r="G113" s="196">
        <f>IF(B109&gt;R109,1,0)</f>
        <v>0</v>
      </c>
      <c r="H113" s="196">
        <f>IF(B111&gt;R111,1,0)</f>
        <v>0</v>
      </c>
      <c r="I113" s="196">
        <f>SUM(E113:H113)</f>
        <v>0</v>
      </c>
      <c r="J113" s="197"/>
      <c r="K113" s="196">
        <f>SUM(L113:O113)</f>
        <v>0</v>
      </c>
      <c r="L113" s="196">
        <f>IF(R111&gt;B111,1,0)</f>
        <v>0</v>
      </c>
      <c r="M113" s="196">
        <f>IF(R109&gt;B109,1,0)</f>
        <v>0</v>
      </c>
      <c r="N113" s="196">
        <f>IF(R107&gt;B107,1,0)</f>
        <v>0</v>
      </c>
      <c r="O113" s="198">
        <f>IF(K103=I103,1,0)</f>
        <v>0</v>
      </c>
      <c r="P113" s="199"/>
      <c r="R113" s="193"/>
      <c r="Y113" s="178"/>
      <c r="Z113" s="179"/>
      <c r="AA113" s="179"/>
      <c r="AB113" s="179"/>
      <c r="AC113" s="179"/>
      <c r="AD113" s="179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  <c r="AS113" s="180"/>
      <c r="AT113" s="180"/>
      <c r="AU113" s="180"/>
      <c r="AV113" s="180"/>
      <c r="AW113" s="180"/>
      <c r="AX113" s="180"/>
      <c r="AY113" s="180"/>
      <c r="AZ113" s="180"/>
      <c r="BA113" s="180"/>
      <c r="BB113" s="180"/>
      <c r="BC113" s="180"/>
      <c r="BD113" s="180"/>
      <c r="BE113" s="180"/>
      <c r="BF113" s="180"/>
      <c r="BG113" s="180"/>
      <c r="BH113" s="180"/>
      <c r="BI113" s="180"/>
      <c r="BJ113" s="180"/>
      <c r="BK113" s="180"/>
      <c r="BL113" s="180"/>
      <c r="BM113" s="180"/>
      <c r="BN113" s="180"/>
      <c r="BO113" s="180"/>
      <c r="BP113" s="180"/>
      <c r="BQ113" s="180"/>
      <c r="BR113" s="180"/>
      <c r="BS113" s="180"/>
      <c r="BT113" s="180"/>
      <c r="BU113" s="180"/>
      <c r="BV113" s="180"/>
      <c r="BW113" s="180"/>
      <c r="BX113" s="180"/>
      <c r="BY113" s="180"/>
      <c r="BZ113" s="180"/>
      <c r="CA113" s="180"/>
      <c r="CB113" s="180"/>
      <c r="CC113" s="180"/>
      <c r="CD113" s="180"/>
      <c r="CE113" s="180"/>
      <c r="CF113" s="180"/>
      <c r="CG113" s="180"/>
      <c r="CH113" s="180"/>
      <c r="CI113" s="180"/>
      <c r="CJ113" s="180"/>
      <c r="CK113" s="180"/>
      <c r="CL113" s="180"/>
      <c r="CM113" s="180"/>
      <c r="CN113" s="180"/>
      <c r="CO113" s="180"/>
      <c r="CP113" s="180"/>
      <c r="CQ113" s="180"/>
      <c r="CR113" s="180"/>
      <c r="CS113" s="180"/>
      <c r="CT113" s="180"/>
      <c r="CU113" s="180"/>
      <c r="CV113" s="180"/>
      <c r="CW113" s="180"/>
      <c r="CX113" s="180"/>
      <c r="CY113" s="180"/>
      <c r="CZ113" s="180"/>
      <c r="DA113" s="180"/>
      <c r="DB113" s="180"/>
      <c r="DC113" s="180"/>
      <c r="DD113" s="180"/>
    </row>
  </sheetData>
  <mergeCells count="280">
    <mergeCell ref="D2:F2"/>
    <mergeCell ref="H2:I2"/>
    <mergeCell ref="J2:M2"/>
    <mergeCell ref="O2:Q2"/>
    <mergeCell ref="D4:P4"/>
    <mergeCell ref="D5:P5"/>
    <mergeCell ref="B13:B14"/>
    <mergeCell ref="C13:C14"/>
    <mergeCell ref="Q13:Q14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B104:R104"/>
    <mergeCell ref="C105:E105"/>
    <mergeCell ref="F105:G105"/>
    <mergeCell ref="H105:J105"/>
    <mergeCell ref="K105:L105"/>
    <mergeCell ref="M105:N105"/>
    <mergeCell ref="O105:Q105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I110:J110"/>
    <mergeCell ref="B106:C106"/>
    <mergeCell ref="D106:E106"/>
    <mergeCell ref="I106:J106"/>
    <mergeCell ref="O106:P106"/>
    <mergeCell ref="Q106:R106"/>
    <mergeCell ref="B107:B108"/>
    <mergeCell ref="C107:C108"/>
    <mergeCell ref="D107:E107"/>
    <mergeCell ref="I107:J107"/>
    <mergeCell ref="O107:P107"/>
    <mergeCell ref="O110:P110"/>
    <mergeCell ref="B111:B112"/>
    <mergeCell ref="C111:C112"/>
    <mergeCell ref="D111:E111"/>
    <mergeCell ref="I111:J111"/>
    <mergeCell ref="O111:P111"/>
    <mergeCell ref="Q107:Q108"/>
    <mergeCell ref="R107:R108"/>
    <mergeCell ref="D108:E108"/>
    <mergeCell ref="I108:J108"/>
    <mergeCell ref="O108:P108"/>
    <mergeCell ref="B109:B110"/>
    <mergeCell ref="C109:C110"/>
    <mergeCell ref="D109:E109"/>
    <mergeCell ref="I109:J109"/>
    <mergeCell ref="O109:P109"/>
    <mergeCell ref="Q111:Q112"/>
    <mergeCell ref="R111:R112"/>
    <mergeCell ref="D112:E112"/>
    <mergeCell ref="I112:J112"/>
    <mergeCell ref="O112:P112"/>
    <mergeCell ref="Q109:Q110"/>
    <mergeCell ref="R109:R110"/>
    <mergeCell ref="D110:E110"/>
  </mergeCells>
  <conditionalFormatting sqref="I15 I13 I17">
    <cfRule type="expression" dxfId="19" priority="1">
      <formula>I13=K13</formula>
    </cfRule>
    <cfRule type="expression" dxfId="18" priority="2">
      <formula>I13&gt;K13</formula>
    </cfRule>
  </conditionalFormatting>
  <conditionalFormatting sqref="K13 K15 K17">
    <cfRule type="expression" dxfId="17" priority="3">
      <formula>K13=I13</formula>
    </cfRule>
    <cfRule type="expression" dxfId="16" priority="4">
      <formula>K13&gt;I13</formula>
    </cfRule>
  </conditionalFormatting>
  <conditionalFormatting sqref="H66 H10 H38 H94">
    <cfRule type="expression" dxfId="15" priority="5">
      <formula>H10=L10</formula>
    </cfRule>
    <cfRule type="expression" dxfId="14" priority="6">
      <formula>H10&gt;L10</formula>
    </cfRule>
  </conditionalFormatting>
  <conditionalFormatting sqref="L66 L10 L38 L94">
    <cfRule type="expression" dxfId="13" priority="7">
      <formula>L10=H10</formula>
    </cfRule>
    <cfRule type="expression" dxfId="12" priority="8">
      <formula>L10&gt;H10</formula>
    </cfRule>
  </conditionalFormatting>
  <conditionalFormatting sqref="I43 I41 I45">
    <cfRule type="expression" dxfId="11" priority="9">
      <formula>I41=K41</formula>
    </cfRule>
    <cfRule type="expression" dxfId="10" priority="10">
      <formula>I41&gt;K41</formula>
    </cfRule>
  </conditionalFormatting>
  <conditionalFormatting sqref="K41 K43 K45">
    <cfRule type="expression" dxfId="9" priority="11">
      <formula>K41=I41</formula>
    </cfRule>
    <cfRule type="expression" dxfId="8" priority="12">
      <formula>K41&gt;I41</formula>
    </cfRule>
  </conditionalFormatting>
  <conditionalFormatting sqref="I71 I69 I73">
    <cfRule type="expression" dxfId="7" priority="13">
      <formula>I69=K69</formula>
    </cfRule>
    <cfRule type="expression" dxfId="6" priority="14">
      <formula>I69&gt;K69</formula>
    </cfRule>
  </conditionalFormatting>
  <conditionalFormatting sqref="K69 K71 K73">
    <cfRule type="expression" dxfId="5" priority="15">
      <formula>K69=I69</formula>
    </cfRule>
    <cfRule type="expression" dxfId="4" priority="16">
      <formula>K69&gt;I69</formula>
    </cfRule>
  </conditionalFormatting>
  <conditionalFormatting sqref="I99 I97 I101">
    <cfRule type="expression" dxfId="3" priority="17">
      <formula>I97=K97</formula>
    </cfRule>
    <cfRule type="expression" dxfId="2" priority="18">
      <formula>I97&gt;K97</formula>
    </cfRule>
  </conditionalFormatting>
  <conditionalFormatting sqref="K97 K99 K101">
    <cfRule type="expression" dxfId="1" priority="19">
      <formula>K97=I97</formula>
    </cfRule>
    <cfRule type="expression" dxfId="0" priority="20">
      <formula>K97&gt;I97</formula>
    </cfRule>
  </conditionalFormatting>
  <printOptions horizontalCentered="1" verticalCentered="1"/>
  <pageMargins left="0.25" right="0.25" top="0.75" bottom="0.75" header="0.3" footer="0.3"/>
  <pageSetup paperSize="9" firstPageNumber="0" orientation="landscape" horizontalDpi="300" verticalDpi="300" r:id="rId1"/>
  <rowBreaks count="3" manualBreakCount="3">
    <brk id="29" max="16383" man="1"/>
    <brk id="57" max="16383" man="1"/>
    <brk id="8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8"/>
  <sheetViews>
    <sheetView workbookViewId="0">
      <selection activeCell="J15" sqref="J15"/>
    </sheetView>
  </sheetViews>
  <sheetFormatPr baseColWidth="10" defaultRowHeight="26.1" customHeight="1" x14ac:dyDescent="0.25"/>
  <cols>
    <col min="3" max="3" width="5.42578125" customWidth="1"/>
    <col min="4" max="4" width="30" customWidth="1"/>
    <col min="5" max="5" width="13.5703125" customWidth="1"/>
    <col min="6" max="7" width="11.42578125" customWidth="1"/>
  </cols>
  <sheetData>
    <row r="1" spans="3:7" ht="26.1" customHeight="1" x14ac:dyDescent="0.35">
      <c r="C1" s="271" t="s">
        <v>71</v>
      </c>
      <c r="D1" s="272"/>
      <c r="E1" s="272"/>
      <c r="F1" s="272"/>
      <c r="G1" s="273"/>
    </row>
    <row r="2" spans="3:7" ht="32.1" customHeight="1" x14ac:dyDescent="0.35">
      <c r="C2" s="60"/>
      <c r="D2" s="60" t="s">
        <v>16</v>
      </c>
      <c r="E2" s="61" t="s">
        <v>37</v>
      </c>
      <c r="F2" s="62" t="s">
        <v>94</v>
      </c>
      <c r="G2" s="62" t="s">
        <v>28</v>
      </c>
    </row>
    <row r="3" spans="3:7" ht="26.1" customHeight="1" x14ac:dyDescent="0.35">
      <c r="C3" s="60" t="s">
        <v>29</v>
      </c>
      <c r="D3" s="60" t="s">
        <v>46</v>
      </c>
      <c r="E3" s="70">
        <v>12</v>
      </c>
      <c r="F3" s="70">
        <v>73</v>
      </c>
      <c r="G3" s="70">
        <v>4828.3</v>
      </c>
    </row>
    <row r="4" spans="3:7" ht="26.1" customHeight="1" x14ac:dyDescent="0.35">
      <c r="C4" s="60" t="s">
        <v>30</v>
      </c>
      <c r="D4" s="63" t="s">
        <v>43</v>
      </c>
      <c r="E4" s="68">
        <v>11</v>
      </c>
      <c r="F4" s="68">
        <v>78</v>
      </c>
      <c r="G4" s="68">
        <v>4815.8</v>
      </c>
    </row>
    <row r="5" spans="3:7" ht="26.1" customHeight="1" x14ac:dyDescent="0.35">
      <c r="C5" s="60" t="s">
        <v>31</v>
      </c>
      <c r="D5" s="60" t="s">
        <v>48</v>
      </c>
      <c r="E5" s="70">
        <v>10</v>
      </c>
      <c r="F5" s="70">
        <v>65</v>
      </c>
      <c r="G5" s="71">
        <v>4782.8999999999996</v>
      </c>
    </row>
    <row r="6" spans="3:7" ht="26.1" customHeight="1" x14ac:dyDescent="0.35">
      <c r="C6" s="60" t="s">
        <v>32</v>
      </c>
      <c r="D6" s="60" t="s">
        <v>44</v>
      </c>
      <c r="E6" s="70">
        <v>6</v>
      </c>
      <c r="F6" s="70">
        <v>59</v>
      </c>
      <c r="G6" s="71">
        <v>4750.7</v>
      </c>
    </row>
    <row r="7" spans="3:7" ht="26.1" customHeight="1" x14ac:dyDescent="0.35">
      <c r="C7" s="63" t="s">
        <v>33</v>
      </c>
      <c r="D7" s="60" t="s">
        <v>45</v>
      </c>
      <c r="E7" s="70">
        <v>6</v>
      </c>
      <c r="F7" s="70">
        <v>48</v>
      </c>
      <c r="G7" s="70">
        <v>4613.7</v>
      </c>
    </row>
    <row r="8" spans="3:7" ht="26.1" customHeight="1" x14ac:dyDescent="0.35">
      <c r="C8" s="60" t="s">
        <v>34</v>
      </c>
      <c r="D8" s="60" t="s">
        <v>42</v>
      </c>
      <c r="E8" s="70">
        <v>3</v>
      </c>
      <c r="F8" s="70">
        <v>22</v>
      </c>
      <c r="G8" s="70">
        <v>4588.3</v>
      </c>
    </row>
    <row r="9" spans="3:7" ht="26.1" customHeight="1" x14ac:dyDescent="0.35">
      <c r="C9" s="60" t="s">
        <v>35</v>
      </c>
      <c r="D9" s="60" t="s">
        <v>95</v>
      </c>
      <c r="E9" s="70">
        <v>0</v>
      </c>
      <c r="F9" s="70">
        <v>21</v>
      </c>
      <c r="G9" s="71">
        <v>4209.3999999999996</v>
      </c>
    </row>
    <row r="10" spans="3:7" ht="26.1" customHeight="1" x14ac:dyDescent="0.35">
      <c r="C10" s="140" t="s">
        <v>36</v>
      </c>
      <c r="D10" s="60" t="s">
        <v>68</v>
      </c>
      <c r="E10" s="70">
        <v>0</v>
      </c>
      <c r="F10" s="70">
        <v>14</v>
      </c>
      <c r="G10" s="70">
        <v>4205.5</v>
      </c>
    </row>
    <row r="11" spans="3:7" ht="26.1" customHeight="1" x14ac:dyDescent="0.35">
      <c r="C11" s="203"/>
      <c r="D11" s="65"/>
      <c r="E11" s="65"/>
      <c r="F11" s="66"/>
      <c r="G11" s="66"/>
    </row>
    <row r="12" spans="3:7" ht="26.1" customHeight="1" thickBot="1" x14ac:dyDescent="0.4">
      <c r="C12" s="65"/>
      <c r="D12" s="65"/>
      <c r="E12" s="65"/>
      <c r="F12" s="66"/>
      <c r="G12" s="66"/>
    </row>
    <row r="13" spans="3:7" ht="26.1" customHeight="1" x14ac:dyDescent="0.35">
      <c r="C13" s="271" t="s">
        <v>71</v>
      </c>
      <c r="D13" s="272"/>
      <c r="E13" s="272"/>
      <c r="F13" s="272"/>
      <c r="G13" s="273"/>
    </row>
    <row r="14" spans="3:7" ht="33.75" customHeight="1" x14ac:dyDescent="0.35">
      <c r="C14" s="60"/>
      <c r="D14" s="60" t="s">
        <v>105</v>
      </c>
      <c r="E14" s="61" t="s">
        <v>37</v>
      </c>
      <c r="F14" s="62" t="s">
        <v>94</v>
      </c>
      <c r="G14" s="62" t="s">
        <v>28</v>
      </c>
    </row>
    <row r="15" spans="3:7" ht="30.75" customHeight="1" x14ac:dyDescent="0.35">
      <c r="C15" s="60" t="s">
        <v>29</v>
      </c>
      <c r="D15" s="63" t="s">
        <v>43</v>
      </c>
      <c r="E15" s="63">
        <v>3</v>
      </c>
      <c r="F15" s="68">
        <v>22</v>
      </c>
      <c r="G15" s="68">
        <v>1209.7</v>
      </c>
    </row>
    <row r="16" spans="3:7" ht="26.1" customHeight="1" x14ac:dyDescent="0.35">
      <c r="C16" s="60" t="s">
        <v>30</v>
      </c>
      <c r="D16" s="60" t="s">
        <v>45</v>
      </c>
      <c r="E16" s="60">
        <v>3</v>
      </c>
      <c r="F16" s="70">
        <v>22</v>
      </c>
      <c r="G16" s="70">
        <v>1173.8</v>
      </c>
    </row>
    <row r="17" spans="3:9" ht="26.1" customHeight="1" x14ac:dyDescent="0.35">
      <c r="C17" s="60" t="s">
        <v>31</v>
      </c>
      <c r="D17" s="60" t="s">
        <v>48</v>
      </c>
      <c r="E17" s="60">
        <v>3</v>
      </c>
      <c r="F17" s="70">
        <v>20</v>
      </c>
      <c r="G17" s="70">
        <v>1205.9000000000001</v>
      </c>
    </row>
    <row r="18" spans="3:9" ht="26.1" customHeight="1" x14ac:dyDescent="0.35">
      <c r="C18" s="63" t="s">
        <v>32</v>
      </c>
      <c r="D18" s="60" t="s">
        <v>46</v>
      </c>
      <c r="E18" s="60">
        <v>3</v>
      </c>
      <c r="F18" s="70">
        <v>15</v>
      </c>
      <c r="G18" s="70">
        <v>1211.5</v>
      </c>
    </row>
    <row r="19" spans="3:9" ht="26.1" customHeight="1" x14ac:dyDescent="0.35">
      <c r="C19" s="60" t="s">
        <v>33</v>
      </c>
      <c r="D19" s="60" t="s">
        <v>44</v>
      </c>
      <c r="E19" s="60">
        <v>0</v>
      </c>
      <c r="F19" s="70">
        <v>9</v>
      </c>
      <c r="G19" s="70">
        <v>1187.2</v>
      </c>
    </row>
    <row r="20" spans="3:9" ht="26.1" customHeight="1" x14ac:dyDescent="0.35">
      <c r="C20" s="60" t="s">
        <v>34</v>
      </c>
      <c r="D20" s="60" t="s">
        <v>42</v>
      </c>
      <c r="E20" s="60">
        <v>0</v>
      </c>
      <c r="F20" s="70">
        <v>4</v>
      </c>
      <c r="G20" s="70">
        <v>1164.4000000000001</v>
      </c>
    </row>
    <row r="21" spans="3:9" ht="26.1" customHeight="1" x14ac:dyDescent="0.35">
      <c r="C21" s="60" t="s">
        <v>35</v>
      </c>
      <c r="D21" s="60" t="s">
        <v>95</v>
      </c>
      <c r="E21" s="60">
        <v>0</v>
      </c>
      <c r="F21" s="70">
        <v>2</v>
      </c>
      <c r="G21" s="70">
        <v>1139.8</v>
      </c>
    </row>
    <row r="22" spans="3:9" ht="26.1" customHeight="1" x14ac:dyDescent="0.35">
      <c r="C22" s="60" t="s">
        <v>36</v>
      </c>
      <c r="D22" s="60" t="s">
        <v>68</v>
      </c>
      <c r="E22" s="60">
        <v>0</v>
      </c>
      <c r="F22" s="70">
        <v>1</v>
      </c>
      <c r="G22" s="70">
        <v>749.8</v>
      </c>
    </row>
    <row r="24" spans="3:9" ht="26.1" customHeight="1" x14ac:dyDescent="0.3">
      <c r="C24" s="72" t="s">
        <v>106</v>
      </c>
      <c r="D24" s="72"/>
      <c r="E24" s="72"/>
      <c r="F24" s="72"/>
      <c r="G24" s="72"/>
      <c r="H24" s="73"/>
    </row>
    <row r="25" spans="3:9" ht="26.1" customHeight="1" x14ac:dyDescent="0.3">
      <c r="C25" s="339" t="s">
        <v>107</v>
      </c>
      <c r="D25" s="339"/>
      <c r="E25" s="339"/>
      <c r="F25" s="339"/>
      <c r="G25" s="339"/>
      <c r="H25" s="73"/>
    </row>
    <row r="26" spans="3:9" ht="26.1" customHeight="1" x14ac:dyDescent="0.3">
      <c r="C26" s="72" t="s">
        <v>108</v>
      </c>
      <c r="D26" s="72"/>
      <c r="E26" s="72"/>
      <c r="F26" s="72"/>
      <c r="G26" s="72"/>
      <c r="H26" s="73"/>
      <c r="I26" s="73"/>
    </row>
    <row r="27" spans="3:9" ht="26.1" customHeight="1" x14ac:dyDescent="0.3">
      <c r="C27" s="73" t="s">
        <v>109</v>
      </c>
    </row>
    <row r="28" spans="3:9" ht="26.1" customHeight="1" x14ac:dyDescent="0.3">
      <c r="C28" s="73" t="s">
        <v>110</v>
      </c>
    </row>
  </sheetData>
  <mergeCells count="3">
    <mergeCell ref="C1:G1"/>
    <mergeCell ref="C13:G13"/>
    <mergeCell ref="C25:G2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27" sqref="F27"/>
    </sheetView>
  </sheetViews>
  <sheetFormatPr baseColWidth="10" defaultRowHeight="15" x14ac:dyDescent="0.25"/>
  <cols>
    <col min="1" max="1" width="18.5703125" bestFit="1" customWidth="1"/>
  </cols>
  <sheetData>
    <row r="1" spans="1:1" x14ac:dyDescent="0.25">
      <c r="A1" t="s">
        <v>49</v>
      </c>
    </row>
    <row r="2" spans="1:1" x14ac:dyDescent="0.25">
      <c r="A2" t="s">
        <v>44</v>
      </c>
    </row>
    <row r="3" spans="1:1" x14ac:dyDescent="0.25">
      <c r="A3" t="s">
        <v>47</v>
      </c>
    </row>
    <row r="4" spans="1:1" x14ac:dyDescent="0.25">
      <c r="A4" t="s">
        <v>45</v>
      </c>
    </row>
    <row r="5" spans="1:1" x14ac:dyDescent="0.25">
      <c r="A5" t="s">
        <v>43</v>
      </c>
    </row>
    <row r="6" spans="1:1" x14ac:dyDescent="0.25">
      <c r="A6" t="s">
        <v>46</v>
      </c>
    </row>
    <row r="7" spans="1:1" x14ac:dyDescent="0.25">
      <c r="A7" t="s">
        <v>42</v>
      </c>
    </row>
    <row r="8" spans="1:1" x14ac:dyDescent="0.25">
      <c r="A8" t="s">
        <v>48</v>
      </c>
    </row>
    <row r="9" spans="1:1" x14ac:dyDescent="0.25">
      <c r="A9" t="s">
        <v>68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5</vt:i4>
      </vt:variant>
    </vt:vector>
  </HeadingPairs>
  <TitlesOfParts>
    <vt:vector size="13" baseType="lpstr">
      <vt:lpstr>LL 1. Rd</vt:lpstr>
      <vt:lpstr>Tabelle 1.Rd.</vt:lpstr>
      <vt:lpstr>LL 2.Rd</vt:lpstr>
      <vt:lpstr>LL 3. Rd</vt:lpstr>
      <vt:lpstr>Tabelle Gesamt+ 2+3.Rd</vt:lpstr>
      <vt:lpstr>LL 4. Rd </vt:lpstr>
      <vt:lpstr>Tabelle Gesamt +4.Rd </vt:lpstr>
      <vt:lpstr>Vereinsnamen</vt:lpstr>
      <vt:lpstr>'LL 2.Rd'!Druckbereich</vt:lpstr>
      <vt:lpstr>'LL 3. Rd'!Druckbereich</vt:lpstr>
      <vt:lpstr>'LL 4. Rd '!Druckbereich</vt:lpstr>
      <vt:lpstr>k</vt:lpstr>
      <vt:lpstr>Vereinsname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Friedrich</cp:lastModifiedBy>
  <cp:lastPrinted>2020-02-07T19:07:57Z</cp:lastPrinted>
  <dcterms:created xsi:type="dcterms:W3CDTF">2018-11-19T20:14:39Z</dcterms:created>
  <dcterms:modified xsi:type="dcterms:W3CDTF">2020-02-07T19:12:53Z</dcterms:modified>
</cp:coreProperties>
</file>