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port\Schießen\Steirische Landesliga\Saison 2018-19\Luftgewehr\"/>
    </mc:Choice>
  </mc:AlternateContent>
  <xr:revisionPtr revIDLastSave="0" documentId="13_ncr:1_{AB5904BB-42EB-42A0-9625-ED11DDA07DDB}" xr6:coauthVersionLast="43" xr6:coauthVersionMax="43" xr10:uidLastSave="{00000000-0000-0000-0000-000000000000}"/>
  <bookViews>
    <workbookView xWindow="-120" yWindow="-120" windowWidth="25440" windowHeight="15390" firstSheet="11" activeTab="17" xr2:uid="{227014FD-06AE-4D0D-8672-3178D0846ADA}"/>
  </bookViews>
  <sheets>
    <sheet name="1. Runde" sheetId="1" r:id="rId1"/>
    <sheet name="Tabelle 1.Rd." sheetId="2" r:id="rId2"/>
    <sheet name="2.Runde" sheetId="3" r:id="rId3"/>
    <sheet name="Tabelle 2.Rd." sheetId="5" r:id="rId4"/>
    <sheet name="3. Runde" sheetId="7" r:id="rId5"/>
    <sheet name="Tabelle 3.Rd." sheetId="10" r:id="rId6"/>
    <sheet name="4. Runde" sheetId="9" r:id="rId7"/>
    <sheet name="Tabelle 4.Rd." sheetId="11" r:id="rId8"/>
    <sheet name="5. Runde" sheetId="12" r:id="rId9"/>
    <sheet name="Tabelle 5.Rd." sheetId="14" r:id="rId10"/>
    <sheet name="6. Runde" sheetId="13" r:id="rId11"/>
    <sheet name="Tabelle 6.Rd." sheetId="15" r:id="rId12"/>
    <sheet name="7. Runde" sheetId="16" r:id="rId13"/>
    <sheet name="Tabelle 7.Rd." sheetId="17" r:id="rId14"/>
    <sheet name="8. Runde" sheetId="18" r:id="rId15"/>
    <sheet name="Tabelle 8.Rd." sheetId="19" r:id="rId16"/>
    <sheet name="9. Runde" sheetId="20" r:id="rId17"/>
    <sheet name="Tabelle 9.Rd." sheetId="21" r:id="rId18"/>
    <sheet name="Vereinsnamen" sheetId="6" r:id="rId19"/>
  </sheets>
  <definedNames>
    <definedName name="_xlnm._FilterDatabase" localSheetId="3" hidden="1">'Tabelle 2.Rd.'!$D$21:$G$30</definedName>
    <definedName name="_xlnm._FilterDatabase" localSheetId="5" hidden="1">'Tabelle 3.Rd.'!$D$21:$G$30</definedName>
    <definedName name="_xlnm._FilterDatabase" localSheetId="7" hidden="1">'Tabelle 4.Rd.'!$D$21:$G$30</definedName>
    <definedName name="_xlnm._FilterDatabase" localSheetId="9" hidden="1">'Tabelle 5.Rd.'!$D$21:$G$30</definedName>
    <definedName name="_xlnm._FilterDatabase" localSheetId="11" hidden="1">'Tabelle 6.Rd.'!$D$21:$G$30</definedName>
    <definedName name="_xlnm._FilterDatabase" localSheetId="13" hidden="1">'Tabelle 7.Rd.'!$D$21:$G$30</definedName>
    <definedName name="_xlnm._FilterDatabase" localSheetId="15" hidden="1">'Tabelle 8.Rd.'!$D$21:$G$30</definedName>
    <definedName name="_xlnm._FilterDatabase" localSheetId="17" hidden="1">'Tabelle 9.Rd.'!$D$21:$G$30</definedName>
    <definedName name="k" localSheetId="12">Vereinsname_[Vereinsnamen]</definedName>
    <definedName name="k" localSheetId="14">Vereinsname_[Vereinsnamen]</definedName>
    <definedName name="k" localSheetId="16">Vereinsname_[Vereinsnamen]</definedName>
    <definedName name="k" localSheetId="9">Vereinsname_[Vereinsnamen]</definedName>
    <definedName name="k" localSheetId="11">Vereinsname_[Vereinsnamen]</definedName>
    <definedName name="k" localSheetId="13">Vereinsname_[Vereinsnamen]</definedName>
    <definedName name="k" localSheetId="15">Vereinsname_[Vereinsnamen]</definedName>
    <definedName name="k" localSheetId="17">Vereinsname_[Vereinsnamen]</definedName>
    <definedName name="k">Vereinsname_[Vereinsnamen]</definedName>
    <definedName name="Vereinsname" localSheetId="6">Vereinsname_[Vereinsnamen]</definedName>
    <definedName name="Vereinsname" localSheetId="10">Vereinsname_[Vereinsnamen]</definedName>
    <definedName name="Vereinsname" localSheetId="12">Vereinsname_[Vereinsnamen]</definedName>
    <definedName name="Vereinsname" localSheetId="14">Vereinsname_[Vereinsnamen]</definedName>
    <definedName name="Vereinsname" localSheetId="16">Vereinsname_[Vereinsnamen]</definedName>
    <definedName name="Vereinsname" localSheetId="5">Vereinsname_[Vereinsnamen]</definedName>
    <definedName name="Vereinsname" localSheetId="7">Vereinsname_[Vereinsnamen]</definedName>
    <definedName name="Vereinsname" localSheetId="9">Vereinsname_[Vereinsnamen]</definedName>
    <definedName name="Vereinsname" localSheetId="11">Vereinsname_[Vereinsnamen]</definedName>
    <definedName name="Vereinsname" localSheetId="13">Vereinsname_[Vereinsnamen]</definedName>
    <definedName name="Vereinsname" localSheetId="15">Vereinsname_[Vereinsnamen]</definedName>
    <definedName name="Vereinsname" localSheetId="17">Vereinsname_[Vereinsnamen]</definedName>
    <definedName name="Vereinsname">Vereinsname_[Vereinsnamen]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1" l="1"/>
  <c r="G3" i="21"/>
  <c r="F5" i="21"/>
  <c r="G5" i="21"/>
  <c r="F8" i="21"/>
  <c r="G8" i="21"/>
  <c r="F6" i="21"/>
  <c r="G6" i="21"/>
  <c r="F9" i="21"/>
  <c r="G9" i="21"/>
  <c r="F7" i="21"/>
  <c r="G7" i="21"/>
  <c r="F10" i="21"/>
  <c r="G10" i="21"/>
  <c r="F11" i="21"/>
  <c r="G11" i="21"/>
  <c r="F12" i="21"/>
  <c r="G12" i="21"/>
  <c r="E12" i="21"/>
  <c r="E11" i="21"/>
  <c r="E10" i="21"/>
  <c r="E7" i="21"/>
  <c r="E9" i="21"/>
  <c r="E6" i="21"/>
  <c r="E8" i="21"/>
  <c r="E5" i="21"/>
  <c r="E3" i="21"/>
  <c r="F4" i="21"/>
  <c r="G4" i="21"/>
  <c r="E4" i="21"/>
  <c r="E3" i="19"/>
  <c r="N168" i="20"/>
  <c r="R167" i="20" s="1"/>
  <c r="L169" i="20" s="1"/>
  <c r="M168" i="20"/>
  <c r="L168" i="20"/>
  <c r="K168" i="20"/>
  <c r="J168" i="20"/>
  <c r="I168" i="20"/>
  <c r="H168" i="20"/>
  <c r="G168" i="20"/>
  <c r="F168" i="20"/>
  <c r="B167" i="20"/>
  <c r="N166" i="20"/>
  <c r="M166" i="20"/>
  <c r="L166" i="20"/>
  <c r="K166" i="20"/>
  <c r="B165" i="20" s="1"/>
  <c r="G169" i="20" s="1"/>
  <c r="J166" i="20"/>
  <c r="I166" i="20"/>
  <c r="H166" i="20"/>
  <c r="G166" i="20"/>
  <c r="F166" i="20"/>
  <c r="R165" i="20"/>
  <c r="M169" i="20" s="1"/>
  <c r="N164" i="20"/>
  <c r="M164" i="20"/>
  <c r="L164" i="20"/>
  <c r="K164" i="20"/>
  <c r="J164" i="20"/>
  <c r="I164" i="20"/>
  <c r="H164" i="20"/>
  <c r="G164" i="20"/>
  <c r="F164" i="20"/>
  <c r="B163" i="20" s="1"/>
  <c r="P158" i="20"/>
  <c r="O158" i="20"/>
  <c r="N158" i="20"/>
  <c r="M158" i="20"/>
  <c r="G158" i="20"/>
  <c r="F158" i="20"/>
  <c r="E158" i="20"/>
  <c r="D158" i="20"/>
  <c r="L157" i="20"/>
  <c r="H157" i="20"/>
  <c r="P156" i="20"/>
  <c r="O156" i="20"/>
  <c r="N156" i="20"/>
  <c r="K155" i="20" s="1"/>
  <c r="M156" i="20"/>
  <c r="G156" i="20"/>
  <c r="F156" i="20"/>
  <c r="E156" i="20"/>
  <c r="D156" i="20"/>
  <c r="L155" i="20"/>
  <c r="H155" i="20"/>
  <c r="P154" i="20"/>
  <c r="O154" i="20"/>
  <c r="N154" i="20"/>
  <c r="M154" i="20"/>
  <c r="G154" i="20"/>
  <c r="F154" i="20"/>
  <c r="E154" i="20"/>
  <c r="D154" i="20"/>
  <c r="L153" i="20"/>
  <c r="H153" i="20"/>
  <c r="D146" i="20"/>
  <c r="D145" i="20"/>
  <c r="D144" i="20"/>
  <c r="H122" i="1"/>
  <c r="H10" i="1"/>
  <c r="G142" i="20"/>
  <c r="R163" i="20" l="1"/>
  <c r="N169" i="20" s="1"/>
  <c r="K157" i="20"/>
  <c r="L159" i="20"/>
  <c r="I155" i="20"/>
  <c r="K153" i="20"/>
  <c r="K159" i="20"/>
  <c r="H159" i="20"/>
  <c r="I157" i="20"/>
  <c r="I153" i="20"/>
  <c r="H169" i="20"/>
  <c r="F169" i="20" l="1"/>
  <c r="I159" i="20"/>
  <c r="E169" i="20" s="1"/>
  <c r="C159" i="20"/>
  <c r="C161" i="20" s="1"/>
  <c r="O169" i="20"/>
  <c r="K169" i="20" s="1"/>
  <c r="L150" i="20" s="1"/>
  <c r="I169" i="20"/>
  <c r="H150" i="20" s="1"/>
  <c r="O159" i="20"/>
  <c r="O161" i="20" s="1"/>
  <c r="C19" i="21" l="1"/>
  <c r="N140" i="20"/>
  <c r="R139" i="20" s="1"/>
  <c r="L141" i="20" s="1"/>
  <c r="M140" i="20"/>
  <c r="L140" i="20"/>
  <c r="K140" i="20"/>
  <c r="J140" i="20"/>
  <c r="I140" i="20"/>
  <c r="H140" i="20"/>
  <c r="G140" i="20"/>
  <c r="F140" i="20"/>
  <c r="B139" i="20"/>
  <c r="N138" i="20"/>
  <c r="M138" i="20"/>
  <c r="L138" i="20"/>
  <c r="K138" i="20"/>
  <c r="B137" i="20" s="1"/>
  <c r="G141" i="20" s="1"/>
  <c r="J138" i="20"/>
  <c r="I138" i="20"/>
  <c r="H138" i="20"/>
  <c r="G138" i="20"/>
  <c r="F138" i="20"/>
  <c r="R137" i="20"/>
  <c r="N136" i="20"/>
  <c r="R135" i="20" s="1"/>
  <c r="N141" i="20" s="1"/>
  <c r="M136" i="20"/>
  <c r="L136" i="20"/>
  <c r="K136" i="20"/>
  <c r="J136" i="20"/>
  <c r="I136" i="20"/>
  <c r="H136" i="20"/>
  <c r="G136" i="20"/>
  <c r="F136" i="20"/>
  <c r="B135" i="20"/>
  <c r="P130" i="20"/>
  <c r="O130" i="20"/>
  <c r="N130" i="20"/>
  <c r="M130" i="20"/>
  <c r="G130" i="20"/>
  <c r="F130" i="20"/>
  <c r="E130" i="20"/>
  <c r="D130" i="20"/>
  <c r="I129" i="20" s="1"/>
  <c r="L129" i="20"/>
  <c r="K129" i="20"/>
  <c r="H129" i="20"/>
  <c r="P128" i="20"/>
  <c r="O128" i="20"/>
  <c r="N128" i="20"/>
  <c r="K127" i="20" s="1"/>
  <c r="M128" i="20"/>
  <c r="G128" i="20"/>
  <c r="F128" i="20"/>
  <c r="E128" i="20"/>
  <c r="D128" i="20"/>
  <c r="L127" i="20"/>
  <c r="H127" i="20"/>
  <c r="P126" i="20"/>
  <c r="O126" i="20"/>
  <c r="N126" i="20"/>
  <c r="K125" i="20" s="1"/>
  <c r="M126" i="20"/>
  <c r="G126" i="20"/>
  <c r="F126" i="20"/>
  <c r="E126" i="20"/>
  <c r="D126" i="20"/>
  <c r="L125" i="20"/>
  <c r="L131" i="20" s="1"/>
  <c r="H125" i="20"/>
  <c r="H131" i="20" s="1"/>
  <c r="I120" i="20"/>
  <c r="D118" i="20"/>
  <c r="D117" i="20"/>
  <c r="D116" i="20"/>
  <c r="G114" i="20"/>
  <c r="N112" i="20"/>
  <c r="M112" i="20"/>
  <c r="L112" i="20"/>
  <c r="K112" i="20"/>
  <c r="J112" i="20"/>
  <c r="I112" i="20"/>
  <c r="H112" i="20"/>
  <c r="G112" i="20"/>
  <c r="F112" i="20"/>
  <c r="B111" i="20"/>
  <c r="N110" i="20"/>
  <c r="M110" i="20"/>
  <c r="L110" i="20"/>
  <c r="K110" i="20"/>
  <c r="B109" i="20" s="1"/>
  <c r="J110" i="20"/>
  <c r="I110" i="20"/>
  <c r="H110" i="20"/>
  <c r="G110" i="20"/>
  <c r="F110" i="20"/>
  <c r="R109" i="20"/>
  <c r="M113" i="20" s="1"/>
  <c r="N108" i="20"/>
  <c r="M108" i="20"/>
  <c r="L108" i="20"/>
  <c r="K108" i="20"/>
  <c r="J108" i="20"/>
  <c r="I108" i="20"/>
  <c r="H108" i="20"/>
  <c r="G108" i="20"/>
  <c r="F108" i="20"/>
  <c r="B107" i="20"/>
  <c r="P102" i="20"/>
  <c r="O102" i="20"/>
  <c r="N102" i="20"/>
  <c r="M102" i="20"/>
  <c r="G102" i="20"/>
  <c r="F102" i="20"/>
  <c r="E102" i="20"/>
  <c r="D102" i="20"/>
  <c r="I101" i="20" s="1"/>
  <c r="L101" i="20"/>
  <c r="K101" i="20"/>
  <c r="H101" i="20"/>
  <c r="P100" i="20"/>
  <c r="O100" i="20"/>
  <c r="N100" i="20"/>
  <c r="K99" i="20" s="1"/>
  <c r="M100" i="20"/>
  <c r="G100" i="20"/>
  <c r="F100" i="20"/>
  <c r="E100" i="20"/>
  <c r="D100" i="20"/>
  <c r="L99" i="20"/>
  <c r="H99" i="20"/>
  <c r="P98" i="20"/>
  <c r="O98" i="20"/>
  <c r="N98" i="20"/>
  <c r="K97" i="20" s="1"/>
  <c r="M98" i="20"/>
  <c r="G98" i="20"/>
  <c r="F98" i="20"/>
  <c r="E98" i="20"/>
  <c r="D98" i="20"/>
  <c r="L97" i="20"/>
  <c r="L103" i="20" s="1"/>
  <c r="H97" i="20"/>
  <c r="N92" i="20"/>
  <c r="I92" i="20"/>
  <c r="D90" i="20"/>
  <c r="D89" i="20"/>
  <c r="D88" i="20"/>
  <c r="G86" i="20"/>
  <c r="N84" i="20"/>
  <c r="M84" i="20"/>
  <c r="L84" i="20"/>
  <c r="K84" i="20"/>
  <c r="J84" i="20"/>
  <c r="I84" i="20"/>
  <c r="H84" i="20"/>
  <c r="G84" i="20"/>
  <c r="F84" i="20"/>
  <c r="B83" i="20"/>
  <c r="N82" i="20"/>
  <c r="M82" i="20"/>
  <c r="L82" i="20"/>
  <c r="K82" i="20"/>
  <c r="J82" i="20"/>
  <c r="I82" i="20"/>
  <c r="H82" i="20"/>
  <c r="G82" i="20"/>
  <c r="F82" i="20"/>
  <c r="R81" i="20"/>
  <c r="N80" i="20"/>
  <c r="M80" i="20"/>
  <c r="L80" i="20"/>
  <c r="K80" i="20"/>
  <c r="J80" i="20"/>
  <c r="I80" i="20"/>
  <c r="H80" i="20"/>
  <c r="G80" i="20"/>
  <c r="F80" i="20"/>
  <c r="B79" i="20"/>
  <c r="P74" i="20"/>
  <c r="O74" i="20"/>
  <c r="N74" i="20"/>
  <c r="M74" i="20"/>
  <c r="G74" i="20"/>
  <c r="F74" i="20"/>
  <c r="E74" i="20"/>
  <c r="D74" i="20"/>
  <c r="I73" i="20" s="1"/>
  <c r="L73" i="20"/>
  <c r="K73" i="20"/>
  <c r="H73" i="20"/>
  <c r="P72" i="20"/>
  <c r="O72" i="20"/>
  <c r="N72" i="20"/>
  <c r="K71" i="20" s="1"/>
  <c r="M72" i="20"/>
  <c r="G72" i="20"/>
  <c r="F72" i="20"/>
  <c r="E72" i="20"/>
  <c r="D72" i="20"/>
  <c r="L71" i="20"/>
  <c r="H71" i="20"/>
  <c r="P70" i="20"/>
  <c r="O70" i="20"/>
  <c r="N70" i="20"/>
  <c r="M70" i="20"/>
  <c r="G70" i="20"/>
  <c r="F70" i="20"/>
  <c r="E70" i="20"/>
  <c r="D70" i="20"/>
  <c r="L69" i="20"/>
  <c r="H69" i="20"/>
  <c r="H75" i="20" s="1"/>
  <c r="I64" i="20"/>
  <c r="D62" i="20"/>
  <c r="D61" i="20"/>
  <c r="D60" i="20"/>
  <c r="G58" i="20"/>
  <c r="N56" i="20"/>
  <c r="M56" i="20"/>
  <c r="L56" i="20"/>
  <c r="K56" i="20"/>
  <c r="J56" i="20"/>
  <c r="I56" i="20"/>
  <c r="H56" i="20"/>
  <c r="G56" i="20"/>
  <c r="F56" i="20"/>
  <c r="B55" i="20" s="1"/>
  <c r="N54" i="20"/>
  <c r="R53" i="20" s="1"/>
  <c r="M54" i="20"/>
  <c r="L54" i="20"/>
  <c r="K54" i="20"/>
  <c r="J54" i="20"/>
  <c r="I54" i="20"/>
  <c r="H54" i="20"/>
  <c r="G54" i="20"/>
  <c r="F54" i="20"/>
  <c r="N52" i="20"/>
  <c r="M52" i="20"/>
  <c r="R51" i="20"/>
  <c r="B51" i="20"/>
  <c r="P46" i="20"/>
  <c r="O46" i="20"/>
  <c r="N46" i="20"/>
  <c r="M46" i="20"/>
  <c r="G46" i="20"/>
  <c r="F46" i="20"/>
  <c r="E46" i="20"/>
  <c r="I45" i="20" s="1"/>
  <c r="D46" i="20"/>
  <c r="L45" i="20"/>
  <c r="H45" i="20"/>
  <c r="P44" i="20"/>
  <c r="O44" i="20"/>
  <c r="N44" i="20"/>
  <c r="M44" i="20"/>
  <c r="G44" i="20"/>
  <c r="F44" i="20"/>
  <c r="E44" i="20"/>
  <c r="D44" i="20"/>
  <c r="L43" i="20"/>
  <c r="H43" i="20"/>
  <c r="P42" i="20"/>
  <c r="O42" i="20"/>
  <c r="N42" i="20"/>
  <c r="M42" i="20"/>
  <c r="G42" i="20"/>
  <c r="F42" i="20"/>
  <c r="E42" i="20"/>
  <c r="D42" i="20"/>
  <c r="L41" i="20"/>
  <c r="H41" i="20"/>
  <c r="H47" i="20" s="1"/>
  <c r="N36" i="20"/>
  <c r="I36" i="20"/>
  <c r="D34" i="20"/>
  <c r="D33" i="20"/>
  <c r="D32" i="20"/>
  <c r="G30" i="20"/>
  <c r="N28" i="20"/>
  <c r="M28" i="20"/>
  <c r="L28" i="20"/>
  <c r="K28" i="20"/>
  <c r="J28" i="20"/>
  <c r="I28" i="20"/>
  <c r="H28" i="20"/>
  <c r="G28" i="20"/>
  <c r="F28" i="20"/>
  <c r="N26" i="20"/>
  <c r="R25" i="20" s="1"/>
  <c r="M26" i="20"/>
  <c r="L26" i="20"/>
  <c r="K26" i="20"/>
  <c r="J26" i="20"/>
  <c r="I26" i="20"/>
  <c r="H26" i="20"/>
  <c r="G26" i="20"/>
  <c r="F26" i="20"/>
  <c r="N24" i="20"/>
  <c r="M24" i="20"/>
  <c r="L24" i="20"/>
  <c r="K24" i="20"/>
  <c r="J24" i="20"/>
  <c r="I24" i="20"/>
  <c r="H24" i="20"/>
  <c r="G24" i="20"/>
  <c r="F24" i="20"/>
  <c r="B23" i="20" s="1"/>
  <c r="P18" i="20"/>
  <c r="O18" i="20"/>
  <c r="N18" i="20"/>
  <c r="M18" i="20"/>
  <c r="G18" i="20"/>
  <c r="F18" i="20"/>
  <c r="E18" i="20"/>
  <c r="D18" i="20"/>
  <c r="I17" i="20" s="1"/>
  <c r="L17" i="20"/>
  <c r="K17" i="20"/>
  <c r="H17" i="20"/>
  <c r="P16" i="20"/>
  <c r="O16" i="20"/>
  <c r="N16" i="20"/>
  <c r="K15" i="20" s="1"/>
  <c r="M16" i="20"/>
  <c r="G16" i="20"/>
  <c r="F16" i="20"/>
  <c r="E16" i="20"/>
  <c r="D16" i="20"/>
  <c r="L15" i="20"/>
  <c r="H15" i="20"/>
  <c r="P14" i="20"/>
  <c r="O14" i="20"/>
  <c r="N14" i="20"/>
  <c r="K13" i="20" s="1"/>
  <c r="M14" i="20"/>
  <c r="G14" i="20"/>
  <c r="F14" i="20"/>
  <c r="E14" i="20"/>
  <c r="D14" i="20"/>
  <c r="L13" i="20"/>
  <c r="L19" i="20" s="1"/>
  <c r="H13" i="20"/>
  <c r="H19" i="20" s="1"/>
  <c r="I8" i="20"/>
  <c r="M57" i="20" l="1"/>
  <c r="R79" i="20"/>
  <c r="F85" i="20" s="1"/>
  <c r="R83" i="20"/>
  <c r="H85" i="20" s="1"/>
  <c r="G113" i="20"/>
  <c r="F141" i="20"/>
  <c r="M141" i="20"/>
  <c r="H141" i="20"/>
  <c r="B25" i="20"/>
  <c r="M29" i="20" s="1"/>
  <c r="B27" i="20"/>
  <c r="I41" i="20"/>
  <c r="K41" i="20"/>
  <c r="I43" i="20"/>
  <c r="K43" i="20"/>
  <c r="B53" i="20"/>
  <c r="L75" i="20"/>
  <c r="K69" i="20"/>
  <c r="I71" i="20"/>
  <c r="B81" i="20"/>
  <c r="I97" i="20"/>
  <c r="R111" i="20"/>
  <c r="L113" i="20" s="1"/>
  <c r="K131" i="20"/>
  <c r="I127" i="20"/>
  <c r="I125" i="20"/>
  <c r="R107" i="20"/>
  <c r="N113" i="20" s="1"/>
  <c r="K103" i="20"/>
  <c r="H103" i="20"/>
  <c r="I99" i="20"/>
  <c r="I103" i="20" s="1"/>
  <c r="K75" i="20"/>
  <c r="I69" i="20"/>
  <c r="I75" i="20" s="1"/>
  <c r="O85" i="20" s="1"/>
  <c r="K45" i="20"/>
  <c r="K19" i="20"/>
  <c r="I15" i="20"/>
  <c r="I13" i="20"/>
  <c r="R23" i="20"/>
  <c r="N29" i="20" s="1"/>
  <c r="R27" i="20"/>
  <c r="L29" i="20" s="1"/>
  <c r="I47" i="20"/>
  <c r="G57" i="20"/>
  <c r="A81" i="20"/>
  <c r="G85" i="20"/>
  <c r="G29" i="20"/>
  <c r="L47" i="20"/>
  <c r="N57" i="20"/>
  <c r="F57" i="20"/>
  <c r="R55" i="20"/>
  <c r="L57" i="20" s="1"/>
  <c r="S79" i="20"/>
  <c r="M85" i="20"/>
  <c r="L85" i="20"/>
  <c r="F113" i="20"/>
  <c r="H113" i="20"/>
  <c r="S81" i="20"/>
  <c r="F5" i="11"/>
  <c r="F6" i="19"/>
  <c r="F4" i="19"/>
  <c r="G4" i="19"/>
  <c r="G3" i="19"/>
  <c r="G6" i="19"/>
  <c r="F5" i="19"/>
  <c r="G5" i="19"/>
  <c r="F7" i="19"/>
  <c r="G7" i="19"/>
  <c r="F8" i="19"/>
  <c r="G8" i="19"/>
  <c r="F9" i="19"/>
  <c r="G9" i="19"/>
  <c r="F10" i="19"/>
  <c r="G10" i="19"/>
  <c r="F11" i="19"/>
  <c r="G11" i="19"/>
  <c r="F12" i="19"/>
  <c r="G12" i="19"/>
  <c r="E12" i="19"/>
  <c r="E11" i="19"/>
  <c r="E10" i="19"/>
  <c r="E9" i="19"/>
  <c r="E8" i="19"/>
  <c r="E7" i="19"/>
  <c r="E5" i="19"/>
  <c r="E6" i="19"/>
  <c r="E4" i="19"/>
  <c r="G12" i="17"/>
  <c r="F12" i="17"/>
  <c r="G11" i="17"/>
  <c r="F11" i="17"/>
  <c r="G10" i="17"/>
  <c r="F10" i="17"/>
  <c r="G9" i="17"/>
  <c r="F9" i="17"/>
  <c r="G8" i="17"/>
  <c r="F8" i="17"/>
  <c r="G7" i="17"/>
  <c r="F7" i="17"/>
  <c r="G4" i="17"/>
  <c r="G5" i="17"/>
  <c r="F5" i="17"/>
  <c r="G6" i="17"/>
  <c r="F6" i="17"/>
  <c r="G3" i="17"/>
  <c r="F3" i="17"/>
  <c r="E12" i="17"/>
  <c r="E11" i="17"/>
  <c r="E10" i="17"/>
  <c r="E9" i="17"/>
  <c r="E8" i="17"/>
  <c r="E7" i="17"/>
  <c r="E4" i="17"/>
  <c r="E5" i="17"/>
  <c r="E6" i="17"/>
  <c r="E3" i="17"/>
  <c r="F3" i="15"/>
  <c r="G3" i="15"/>
  <c r="F4" i="15"/>
  <c r="G4" i="15"/>
  <c r="F5" i="15"/>
  <c r="G5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E6" i="15"/>
  <c r="E12" i="15"/>
  <c r="E11" i="15"/>
  <c r="E10" i="15"/>
  <c r="E9" i="15"/>
  <c r="E8" i="15"/>
  <c r="E7" i="15"/>
  <c r="E5" i="15"/>
  <c r="E4" i="15"/>
  <c r="E3" i="15"/>
  <c r="F3" i="14"/>
  <c r="G3" i="14"/>
  <c r="F4" i="14"/>
  <c r="G4" i="14"/>
  <c r="F5" i="14"/>
  <c r="F6" i="15" s="1"/>
  <c r="F4" i="17" s="1"/>
  <c r="F3" i="19" s="1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E9" i="14"/>
  <c r="F9" i="10"/>
  <c r="F9" i="5"/>
  <c r="F8" i="2"/>
  <c r="E12" i="14"/>
  <c r="E11" i="14"/>
  <c r="E10" i="14"/>
  <c r="E8" i="14"/>
  <c r="E7" i="14"/>
  <c r="E6" i="14"/>
  <c r="E5" i="14"/>
  <c r="E4" i="14"/>
  <c r="E3" i="14"/>
  <c r="E3" i="11"/>
  <c r="E3" i="10"/>
  <c r="E3" i="5"/>
  <c r="A83" i="20" l="1"/>
  <c r="A79" i="20"/>
  <c r="S83" i="20"/>
  <c r="N85" i="20"/>
  <c r="K85" i="20" s="1"/>
  <c r="K47" i="20"/>
  <c r="I131" i="20"/>
  <c r="O141" i="20" s="1"/>
  <c r="K141" i="20" s="1"/>
  <c r="L122" i="20"/>
  <c r="O113" i="20"/>
  <c r="K113" i="20" s="1"/>
  <c r="E113" i="20"/>
  <c r="I113" i="20" s="1"/>
  <c r="L94" i="20" s="1"/>
  <c r="C103" i="20"/>
  <c r="C105" i="20" s="1"/>
  <c r="C75" i="20"/>
  <c r="O75" i="20" s="1"/>
  <c r="O77" i="20" s="1"/>
  <c r="E85" i="20"/>
  <c r="C47" i="20"/>
  <c r="C49" i="20" s="1"/>
  <c r="I19" i="20"/>
  <c r="E29" i="20"/>
  <c r="O47" i="20"/>
  <c r="O49" i="20" s="1"/>
  <c r="H57" i="20"/>
  <c r="F29" i="20"/>
  <c r="A85" i="20"/>
  <c r="S85" i="20"/>
  <c r="I85" i="20"/>
  <c r="E57" i="20"/>
  <c r="I57" i="20" s="1"/>
  <c r="H38" i="20" s="1"/>
  <c r="O57" i="20"/>
  <c r="K57" i="20" s="1"/>
  <c r="L38" i="20" s="1"/>
  <c r="H29" i="20"/>
  <c r="F9" i="11"/>
  <c r="C19" i="19"/>
  <c r="H66" i="20" l="1"/>
  <c r="C131" i="20"/>
  <c r="E141" i="20"/>
  <c r="I141" i="20" s="1"/>
  <c r="H122" i="20" s="1"/>
  <c r="H94" i="20"/>
  <c r="O103" i="20"/>
  <c r="O105" i="20" s="1"/>
  <c r="I29" i="20"/>
  <c r="C19" i="20"/>
  <c r="L10" i="20"/>
  <c r="O29" i="20"/>
  <c r="K29" i="20" s="1"/>
  <c r="L66" i="20"/>
  <c r="N140" i="18"/>
  <c r="M140" i="18"/>
  <c r="L140" i="18"/>
  <c r="K140" i="18"/>
  <c r="J140" i="18"/>
  <c r="I140" i="18"/>
  <c r="H140" i="18"/>
  <c r="G140" i="18"/>
  <c r="F140" i="18"/>
  <c r="B139" i="18" s="1"/>
  <c r="N138" i="18"/>
  <c r="M138" i="18"/>
  <c r="L138" i="18"/>
  <c r="K138" i="18"/>
  <c r="B137" i="18" s="1"/>
  <c r="J138" i="18"/>
  <c r="I138" i="18"/>
  <c r="H138" i="18"/>
  <c r="G138" i="18"/>
  <c r="F138" i="18"/>
  <c r="R137" i="18"/>
  <c r="M141" i="18" s="1"/>
  <c r="N136" i="18"/>
  <c r="M136" i="18"/>
  <c r="L136" i="18"/>
  <c r="K136" i="18"/>
  <c r="J136" i="18"/>
  <c r="I136" i="18"/>
  <c r="H136" i="18"/>
  <c r="G136" i="18"/>
  <c r="F136" i="18"/>
  <c r="B135" i="18" s="1"/>
  <c r="P130" i="18"/>
  <c r="O130" i="18"/>
  <c r="N130" i="18"/>
  <c r="K129" i="18" s="1"/>
  <c r="M130" i="18"/>
  <c r="G130" i="18"/>
  <c r="F130" i="18"/>
  <c r="E130" i="18"/>
  <c r="D130" i="18"/>
  <c r="L129" i="18"/>
  <c r="H129" i="18"/>
  <c r="P128" i="18"/>
  <c r="O128" i="18"/>
  <c r="N128" i="18"/>
  <c r="M128" i="18"/>
  <c r="G128" i="18"/>
  <c r="F128" i="18"/>
  <c r="E128" i="18"/>
  <c r="D128" i="18"/>
  <c r="I127" i="18" s="1"/>
  <c r="L127" i="18"/>
  <c r="K127" i="18"/>
  <c r="H127" i="18"/>
  <c r="P126" i="18"/>
  <c r="O126" i="18"/>
  <c r="N126" i="18"/>
  <c r="M126" i="18"/>
  <c r="G126" i="18"/>
  <c r="F126" i="18"/>
  <c r="E126" i="18"/>
  <c r="D126" i="18"/>
  <c r="I125" i="18" s="1"/>
  <c r="L125" i="18"/>
  <c r="K125" i="18"/>
  <c r="H125" i="18"/>
  <c r="H131" i="18" s="1"/>
  <c r="I120" i="18"/>
  <c r="D118" i="18"/>
  <c r="D117" i="18"/>
  <c r="D116" i="18"/>
  <c r="G114" i="18"/>
  <c r="M113" i="18"/>
  <c r="N112" i="18"/>
  <c r="M112" i="18"/>
  <c r="L112" i="18"/>
  <c r="K112" i="18"/>
  <c r="J112" i="18"/>
  <c r="I112" i="18"/>
  <c r="H112" i="18"/>
  <c r="G112" i="18"/>
  <c r="F112" i="18"/>
  <c r="B111" i="18" s="1"/>
  <c r="N110" i="18"/>
  <c r="M110" i="18"/>
  <c r="L110" i="18"/>
  <c r="K110" i="18"/>
  <c r="B109" i="18" s="1"/>
  <c r="J110" i="18"/>
  <c r="I110" i="18"/>
  <c r="H110" i="18"/>
  <c r="G110" i="18"/>
  <c r="F110" i="18"/>
  <c r="R109" i="18"/>
  <c r="N108" i="18"/>
  <c r="M108" i="18"/>
  <c r="L108" i="18"/>
  <c r="K108" i="18"/>
  <c r="J108" i="18"/>
  <c r="I108" i="18"/>
  <c r="H108" i="18"/>
  <c r="G108" i="18"/>
  <c r="F108" i="18"/>
  <c r="B107" i="18" s="1"/>
  <c r="P102" i="18"/>
  <c r="O102" i="18"/>
  <c r="N102" i="18"/>
  <c r="K101" i="18" s="1"/>
  <c r="M102" i="18"/>
  <c r="G102" i="18"/>
  <c r="F102" i="18"/>
  <c r="E102" i="18"/>
  <c r="D102" i="18"/>
  <c r="L101" i="18"/>
  <c r="H101" i="18"/>
  <c r="P100" i="18"/>
  <c r="O100" i="18"/>
  <c r="N100" i="18"/>
  <c r="M100" i="18"/>
  <c r="G100" i="18"/>
  <c r="F100" i="18"/>
  <c r="E100" i="18"/>
  <c r="D100" i="18"/>
  <c r="I99" i="18" s="1"/>
  <c r="L99" i="18"/>
  <c r="K99" i="18"/>
  <c r="H99" i="18"/>
  <c r="P98" i="18"/>
  <c r="O98" i="18"/>
  <c r="N98" i="18"/>
  <c r="K97" i="18" s="1"/>
  <c r="M98" i="18"/>
  <c r="G98" i="18"/>
  <c r="F98" i="18"/>
  <c r="E98" i="18"/>
  <c r="D98" i="18"/>
  <c r="L97" i="18"/>
  <c r="L103" i="18" s="1"/>
  <c r="H97" i="18"/>
  <c r="H103" i="18" s="1"/>
  <c r="N92" i="18"/>
  <c r="I92" i="18"/>
  <c r="D90" i="18"/>
  <c r="D89" i="18"/>
  <c r="D88" i="18"/>
  <c r="G86" i="18"/>
  <c r="N84" i="18"/>
  <c r="M84" i="18"/>
  <c r="L84" i="18"/>
  <c r="K84" i="18"/>
  <c r="J84" i="18"/>
  <c r="I84" i="18"/>
  <c r="H84" i="18"/>
  <c r="G84" i="18"/>
  <c r="F84" i="18"/>
  <c r="B83" i="18"/>
  <c r="N82" i="18"/>
  <c r="M82" i="18"/>
  <c r="L82" i="18"/>
  <c r="K82" i="18"/>
  <c r="J82" i="18"/>
  <c r="I82" i="18"/>
  <c r="H82" i="18"/>
  <c r="G82" i="18"/>
  <c r="F82" i="18"/>
  <c r="B81" i="18" s="1"/>
  <c r="R81" i="18"/>
  <c r="S81" i="18" s="1"/>
  <c r="N80" i="18"/>
  <c r="M80" i="18"/>
  <c r="L80" i="18"/>
  <c r="K80" i="18"/>
  <c r="J80" i="18"/>
  <c r="I80" i="18"/>
  <c r="H80" i="18"/>
  <c r="G80" i="18"/>
  <c r="F80" i="18"/>
  <c r="B79" i="18"/>
  <c r="P74" i="18"/>
  <c r="O74" i="18"/>
  <c r="N74" i="18"/>
  <c r="K73" i="18" s="1"/>
  <c r="M74" i="18"/>
  <c r="G74" i="18"/>
  <c r="F74" i="18"/>
  <c r="E74" i="18"/>
  <c r="D74" i="18"/>
  <c r="L73" i="18"/>
  <c r="H73" i="18"/>
  <c r="P72" i="18"/>
  <c r="O72" i="18"/>
  <c r="N72" i="18"/>
  <c r="M72" i="18"/>
  <c r="G72" i="18"/>
  <c r="F72" i="18"/>
  <c r="E72" i="18"/>
  <c r="D72" i="18"/>
  <c r="L71" i="18"/>
  <c r="H71" i="18"/>
  <c r="P70" i="18"/>
  <c r="O70" i="18"/>
  <c r="N70" i="18"/>
  <c r="M70" i="18"/>
  <c r="G70" i="18"/>
  <c r="F70" i="18"/>
  <c r="E70" i="18"/>
  <c r="D70" i="18"/>
  <c r="I69" i="18" s="1"/>
  <c r="L69" i="18"/>
  <c r="K69" i="18"/>
  <c r="H69" i="18"/>
  <c r="I64" i="18"/>
  <c r="D62" i="18"/>
  <c r="D61" i="18"/>
  <c r="D60" i="18"/>
  <c r="G58" i="18"/>
  <c r="F57" i="18"/>
  <c r="N56" i="18"/>
  <c r="M56" i="18"/>
  <c r="L56" i="18"/>
  <c r="K56" i="18"/>
  <c r="J56" i="18"/>
  <c r="I56" i="18"/>
  <c r="H56" i="18"/>
  <c r="G56" i="18"/>
  <c r="F56" i="18"/>
  <c r="B55" i="18"/>
  <c r="N54" i="18"/>
  <c r="M54" i="18"/>
  <c r="L54" i="18"/>
  <c r="K54" i="18"/>
  <c r="B53" i="18" s="1"/>
  <c r="J54" i="18"/>
  <c r="I54" i="18"/>
  <c r="H54" i="18"/>
  <c r="G54" i="18"/>
  <c r="F54" i="18"/>
  <c r="R53" i="18"/>
  <c r="M57" i="18" s="1"/>
  <c r="N52" i="18"/>
  <c r="M52" i="18"/>
  <c r="R51" i="18"/>
  <c r="N57" i="18" s="1"/>
  <c r="B51" i="18"/>
  <c r="P46" i="18"/>
  <c r="O46" i="18"/>
  <c r="N46" i="18"/>
  <c r="M46" i="18"/>
  <c r="G46" i="18"/>
  <c r="F46" i="18"/>
  <c r="E46" i="18"/>
  <c r="D46" i="18"/>
  <c r="L45" i="18"/>
  <c r="H45" i="18"/>
  <c r="P44" i="18"/>
  <c r="O44" i="18"/>
  <c r="N44" i="18"/>
  <c r="K43" i="18" s="1"/>
  <c r="M44" i="18"/>
  <c r="G44" i="18"/>
  <c r="F44" i="18"/>
  <c r="E44" i="18"/>
  <c r="I43" i="18" s="1"/>
  <c r="D44" i="18"/>
  <c r="L43" i="18"/>
  <c r="H43" i="18"/>
  <c r="P42" i="18"/>
  <c r="O42" i="18"/>
  <c r="N42" i="18"/>
  <c r="K41" i="18" s="1"/>
  <c r="M42" i="18"/>
  <c r="G42" i="18"/>
  <c r="F42" i="18"/>
  <c r="E42" i="18"/>
  <c r="I41" i="18" s="1"/>
  <c r="D42" i="18"/>
  <c r="L41" i="18"/>
  <c r="H41" i="18"/>
  <c r="H47" i="18" s="1"/>
  <c r="N36" i="18"/>
  <c r="I36" i="18"/>
  <c r="D34" i="18"/>
  <c r="D33" i="18"/>
  <c r="D32" i="18"/>
  <c r="G30" i="18"/>
  <c r="M29" i="18"/>
  <c r="N28" i="18"/>
  <c r="M28" i="18"/>
  <c r="L28" i="18"/>
  <c r="K28" i="18"/>
  <c r="J28" i="18"/>
  <c r="I28" i="18"/>
  <c r="H28" i="18"/>
  <c r="G28" i="18"/>
  <c r="F28" i="18"/>
  <c r="B27" i="18" s="1"/>
  <c r="N26" i="18"/>
  <c r="M26" i="18"/>
  <c r="L26" i="18"/>
  <c r="K26" i="18"/>
  <c r="B25" i="18" s="1"/>
  <c r="J26" i="18"/>
  <c r="I26" i="18"/>
  <c r="H26" i="18"/>
  <c r="G26" i="18"/>
  <c r="F26" i="18"/>
  <c r="R25" i="18"/>
  <c r="N24" i="18"/>
  <c r="M24" i="18"/>
  <c r="L24" i="18"/>
  <c r="K24" i="18"/>
  <c r="J24" i="18"/>
  <c r="I24" i="18"/>
  <c r="H24" i="18"/>
  <c r="G24" i="18"/>
  <c r="F24" i="18"/>
  <c r="B23" i="18" s="1"/>
  <c r="P18" i="18"/>
  <c r="O18" i="18"/>
  <c r="N18" i="18"/>
  <c r="K17" i="18" s="1"/>
  <c r="M18" i="18"/>
  <c r="G18" i="18"/>
  <c r="F18" i="18"/>
  <c r="E18" i="18"/>
  <c r="D18" i="18"/>
  <c r="L17" i="18"/>
  <c r="H17" i="18"/>
  <c r="P16" i="18"/>
  <c r="O16" i="18"/>
  <c r="N16" i="18"/>
  <c r="K15" i="18" s="1"/>
  <c r="M16" i="18"/>
  <c r="G16" i="18"/>
  <c r="F16" i="18"/>
  <c r="E16" i="18"/>
  <c r="D16" i="18"/>
  <c r="L15" i="18"/>
  <c r="L19" i="18" s="1"/>
  <c r="H15" i="18"/>
  <c r="P14" i="18"/>
  <c r="O14" i="18"/>
  <c r="N14" i="18"/>
  <c r="M14" i="18"/>
  <c r="G14" i="18"/>
  <c r="F14" i="18"/>
  <c r="E14" i="18"/>
  <c r="D14" i="18"/>
  <c r="I13" i="18" s="1"/>
  <c r="L13" i="18"/>
  <c r="K13" i="18"/>
  <c r="H13" i="18"/>
  <c r="I8" i="18"/>
  <c r="C19" i="17"/>
  <c r="H10" i="20" l="1"/>
  <c r="O131" i="20"/>
  <c r="O133" i="20" s="1"/>
  <c r="C133" i="20"/>
  <c r="C21" i="20"/>
  <c r="O19" i="20"/>
  <c r="O21" i="20" s="1"/>
  <c r="L131" i="18"/>
  <c r="I129" i="18"/>
  <c r="I131" i="18" s="1"/>
  <c r="I101" i="18"/>
  <c r="I97" i="18"/>
  <c r="I103" i="18" s="1"/>
  <c r="L75" i="18"/>
  <c r="I73" i="18"/>
  <c r="K71" i="18"/>
  <c r="K75" i="18"/>
  <c r="I71" i="18"/>
  <c r="I45" i="18"/>
  <c r="K45" i="18"/>
  <c r="K47" i="18" s="1"/>
  <c r="I17" i="18"/>
  <c r="H19" i="18"/>
  <c r="I15" i="18"/>
  <c r="I19" i="18" s="1"/>
  <c r="H29" i="18"/>
  <c r="H141" i="18"/>
  <c r="R23" i="18"/>
  <c r="N29" i="18" s="1"/>
  <c r="R27" i="18"/>
  <c r="L29" i="18" s="1"/>
  <c r="I47" i="18"/>
  <c r="G57" i="18"/>
  <c r="A79" i="18"/>
  <c r="F85" i="18"/>
  <c r="R107" i="18"/>
  <c r="N113" i="18" s="1"/>
  <c r="R111" i="18"/>
  <c r="L113" i="18" s="1"/>
  <c r="R135" i="18"/>
  <c r="N141" i="18" s="1"/>
  <c r="R139" i="18"/>
  <c r="L141" i="18" s="1"/>
  <c r="K19" i="18"/>
  <c r="G29" i="18"/>
  <c r="L47" i="18"/>
  <c r="R55" i="18"/>
  <c r="L57" i="18" s="1"/>
  <c r="H75" i="18"/>
  <c r="R79" i="18"/>
  <c r="A81" i="18"/>
  <c r="G85" i="18"/>
  <c r="R83" i="18"/>
  <c r="M85" i="18"/>
  <c r="K103" i="18"/>
  <c r="G113" i="18"/>
  <c r="K131" i="18"/>
  <c r="G141" i="18"/>
  <c r="C131" i="18" l="1"/>
  <c r="C133" i="18" s="1"/>
  <c r="H122" i="18"/>
  <c r="C103" i="18"/>
  <c r="I75" i="18"/>
  <c r="E85" i="18" s="1"/>
  <c r="O85" i="18"/>
  <c r="C75" i="18"/>
  <c r="O75" i="18" s="1"/>
  <c r="O77" i="18" s="1"/>
  <c r="C47" i="18"/>
  <c r="C49" i="18" s="1"/>
  <c r="L85" i="18"/>
  <c r="S83" i="18"/>
  <c r="O29" i="18"/>
  <c r="E57" i="18"/>
  <c r="H38" i="18"/>
  <c r="O131" i="18"/>
  <c r="O133" i="18" s="1"/>
  <c r="O103" i="18"/>
  <c r="O105" i="18" s="1"/>
  <c r="C105" i="18"/>
  <c r="F29" i="18"/>
  <c r="E29" i="18"/>
  <c r="I29" i="18" s="1"/>
  <c r="O141" i="18"/>
  <c r="K141" i="18" s="1"/>
  <c r="O113" i="18"/>
  <c r="K113" i="18" s="1"/>
  <c r="H85" i="18"/>
  <c r="N85" i="18"/>
  <c r="S79" i="18"/>
  <c r="S85" i="18" s="1"/>
  <c r="A83" i="18"/>
  <c r="A85" i="18" s="1"/>
  <c r="K29" i="18"/>
  <c r="F141" i="18"/>
  <c r="E141" i="18"/>
  <c r="F113" i="18"/>
  <c r="E113" i="18"/>
  <c r="H57" i="18"/>
  <c r="C19" i="18"/>
  <c r="H113" i="18"/>
  <c r="I85" i="18"/>
  <c r="H66" i="18" s="1"/>
  <c r="O57" i="18"/>
  <c r="K57" i="18" s="1"/>
  <c r="K85" i="18" l="1"/>
  <c r="O47" i="18"/>
  <c r="O49" i="18" s="1"/>
  <c r="H10" i="18"/>
  <c r="O19" i="18"/>
  <c r="O21" i="18" s="1"/>
  <c r="C21" i="18"/>
  <c r="L10" i="18"/>
  <c r="L66" i="18"/>
  <c r="I113" i="18"/>
  <c r="H94" i="18" s="1"/>
  <c r="I141" i="18"/>
  <c r="L122" i="18" s="1"/>
  <c r="I57" i="18"/>
  <c r="L38" i="18" s="1"/>
  <c r="L94" i="18" l="1"/>
  <c r="N140" i="16" l="1"/>
  <c r="M140" i="16"/>
  <c r="L140" i="16"/>
  <c r="K140" i="16"/>
  <c r="B139" i="16" s="1"/>
  <c r="J140" i="16"/>
  <c r="I140" i="16"/>
  <c r="H140" i="16"/>
  <c r="G140" i="16"/>
  <c r="F140" i="16"/>
  <c r="R139" i="16"/>
  <c r="L141" i="16" s="1"/>
  <c r="N138" i="16"/>
  <c r="M138" i="16"/>
  <c r="L138" i="16"/>
  <c r="K138" i="16"/>
  <c r="J138" i="16"/>
  <c r="I138" i="16"/>
  <c r="H138" i="16"/>
  <c r="G138" i="16"/>
  <c r="F138" i="16"/>
  <c r="B137" i="16"/>
  <c r="N136" i="16"/>
  <c r="M136" i="16"/>
  <c r="L136" i="16"/>
  <c r="K136" i="16"/>
  <c r="B135" i="16" s="1"/>
  <c r="J136" i="16"/>
  <c r="I136" i="16"/>
  <c r="H136" i="16"/>
  <c r="G136" i="16"/>
  <c r="F136" i="16"/>
  <c r="R135" i="16"/>
  <c r="N141" i="16" s="1"/>
  <c r="P130" i="16"/>
  <c r="O130" i="16"/>
  <c r="N130" i="16"/>
  <c r="K129" i="16" s="1"/>
  <c r="M130" i="16"/>
  <c r="G130" i="16"/>
  <c r="F130" i="16"/>
  <c r="E130" i="16"/>
  <c r="I129" i="16" s="1"/>
  <c r="D130" i="16"/>
  <c r="L129" i="16"/>
  <c r="H129" i="16"/>
  <c r="P128" i="16"/>
  <c r="O128" i="16"/>
  <c r="N128" i="16"/>
  <c r="M128" i="16"/>
  <c r="G128" i="16"/>
  <c r="F128" i="16"/>
  <c r="E128" i="16"/>
  <c r="D128" i="16"/>
  <c r="L127" i="16"/>
  <c r="H127" i="16"/>
  <c r="P126" i="16"/>
  <c r="O126" i="16"/>
  <c r="N126" i="16"/>
  <c r="K125" i="16" s="1"/>
  <c r="M126" i="16"/>
  <c r="G126" i="16"/>
  <c r="F126" i="16"/>
  <c r="E126" i="16"/>
  <c r="I125" i="16" s="1"/>
  <c r="D126" i="16"/>
  <c r="L125" i="16"/>
  <c r="H125" i="16"/>
  <c r="H131" i="16" s="1"/>
  <c r="I120" i="16"/>
  <c r="D118" i="16"/>
  <c r="D117" i="16"/>
  <c r="D116" i="16"/>
  <c r="G114" i="16"/>
  <c r="N112" i="16"/>
  <c r="M112" i="16"/>
  <c r="L112" i="16"/>
  <c r="K112" i="16"/>
  <c r="B111" i="16" s="1"/>
  <c r="J112" i="16"/>
  <c r="I112" i="16"/>
  <c r="H112" i="16"/>
  <c r="G112" i="16"/>
  <c r="F112" i="16"/>
  <c r="R111" i="16"/>
  <c r="L113" i="16" s="1"/>
  <c r="N110" i="16"/>
  <c r="M110" i="16"/>
  <c r="L110" i="16"/>
  <c r="K110" i="16"/>
  <c r="J110" i="16"/>
  <c r="I110" i="16"/>
  <c r="H110" i="16"/>
  <c r="G110" i="16"/>
  <c r="F110" i="16"/>
  <c r="B109" i="16"/>
  <c r="N108" i="16"/>
  <c r="M108" i="16"/>
  <c r="L108" i="16"/>
  <c r="K108" i="16"/>
  <c r="B107" i="16" s="1"/>
  <c r="J108" i="16"/>
  <c r="I108" i="16"/>
  <c r="H108" i="16"/>
  <c r="G108" i="16"/>
  <c r="F108" i="16"/>
  <c r="R107" i="16"/>
  <c r="N113" i="16" s="1"/>
  <c r="P102" i="16"/>
  <c r="O102" i="16"/>
  <c r="N102" i="16"/>
  <c r="M102" i="16"/>
  <c r="G102" i="16"/>
  <c r="F102" i="16"/>
  <c r="E102" i="16"/>
  <c r="D102" i="16"/>
  <c r="L101" i="16"/>
  <c r="I101" i="16"/>
  <c r="H101" i="16"/>
  <c r="P100" i="16"/>
  <c r="O100" i="16"/>
  <c r="N100" i="16"/>
  <c r="M100" i="16"/>
  <c r="G100" i="16"/>
  <c r="F100" i="16"/>
  <c r="E100" i="16"/>
  <c r="D100" i="16"/>
  <c r="L99" i="16"/>
  <c r="H99" i="16"/>
  <c r="P98" i="16"/>
  <c r="O98" i="16"/>
  <c r="N98" i="16"/>
  <c r="K97" i="16" s="1"/>
  <c r="M98" i="16"/>
  <c r="G98" i="16"/>
  <c r="F98" i="16"/>
  <c r="E98" i="16"/>
  <c r="I97" i="16" s="1"/>
  <c r="D98" i="16"/>
  <c r="L97" i="16"/>
  <c r="H97" i="16"/>
  <c r="H103" i="16" s="1"/>
  <c r="N92" i="16"/>
  <c r="I92" i="16"/>
  <c r="D90" i="16"/>
  <c r="D89" i="16"/>
  <c r="D88" i="16"/>
  <c r="G86" i="16"/>
  <c r="N84" i="16"/>
  <c r="M84" i="16"/>
  <c r="L84" i="16"/>
  <c r="K84" i="16"/>
  <c r="J84" i="16"/>
  <c r="I84" i="16"/>
  <c r="H84" i="16"/>
  <c r="G84" i="16"/>
  <c r="F84" i="16"/>
  <c r="B83" i="16" s="1"/>
  <c r="R83" i="16"/>
  <c r="S83" i="16" s="1"/>
  <c r="N82" i="16"/>
  <c r="M82" i="16"/>
  <c r="L82" i="16"/>
  <c r="K82" i="16"/>
  <c r="J82" i="16"/>
  <c r="I82" i="16"/>
  <c r="H82" i="16"/>
  <c r="G82" i="16"/>
  <c r="F82" i="16"/>
  <c r="B81" i="16"/>
  <c r="N80" i="16"/>
  <c r="M80" i="16"/>
  <c r="L80" i="16"/>
  <c r="K80" i="16"/>
  <c r="J80" i="16"/>
  <c r="I80" i="16"/>
  <c r="H80" i="16"/>
  <c r="G80" i="16"/>
  <c r="F80" i="16"/>
  <c r="B79" i="16" s="1"/>
  <c r="R79" i="16"/>
  <c r="S79" i="16" s="1"/>
  <c r="P74" i="16"/>
  <c r="O74" i="16"/>
  <c r="N74" i="16"/>
  <c r="K73" i="16" s="1"/>
  <c r="M74" i="16"/>
  <c r="G74" i="16"/>
  <c r="F74" i="16"/>
  <c r="E74" i="16"/>
  <c r="I73" i="16" s="1"/>
  <c r="D74" i="16"/>
  <c r="L73" i="16"/>
  <c r="H73" i="16"/>
  <c r="P72" i="16"/>
  <c r="O72" i="16"/>
  <c r="N72" i="16"/>
  <c r="M72" i="16"/>
  <c r="G72" i="16"/>
  <c r="F72" i="16"/>
  <c r="E72" i="16"/>
  <c r="D72" i="16"/>
  <c r="L71" i="16"/>
  <c r="H71" i="16"/>
  <c r="P70" i="16"/>
  <c r="O70" i="16"/>
  <c r="N70" i="16"/>
  <c r="M70" i="16"/>
  <c r="G70" i="16"/>
  <c r="F70" i="16"/>
  <c r="E70" i="16"/>
  <c r="D70" i="16"/>
  <c r="L69" i="16"/>
  <c r="H69" i="16"/>
  <c r="H75" i="16" s="1"/>
  <c r="I64" i="16"/>
  <c r="D62" i="16"/>
  <c r="D61" i="16"/>
  <c r="D60" i="16"/>
  <c r="G58" i="16"/>
  <c r="N56" i="16"/>
  <c r="M56" i="16"/>
  <c r="L56" i="16"/>
  <c r="K56" i="16"/>
  <c r="B55" i="16" s="1"/>
  <c r="J56" i="16"/>
  <c r="I56" i="16"/>
  <c r="H56" i="16"/>
  <c r="G56" i="16"/>
  <c r="F56" i="16"/>
  <c r="R55" i="16"/>
  <c r="L57" i="16" s="1"/>
  <c r="N54" i="16"/>
  <c r="M54" i="16"/>
  <c r="L54" i="16"/>
  <c r="K54" i="16"/>
  <c r="J54" i="16"/>
  <c r="I54" i="16"/>
  <c r="H54" i="16"/>
  <c r="G54" i="16"/>
  <c r="F54" i="16"/>
  <c r="B53" i="16"/>
  <c r="N52" i="16"/>
  <c r="M52" i="16"/>
  <c r="B51" i="16"/>
  <c r="R51" i="16"/>
  <c r="N57" i="16" s="1"/>
  <c r="P46" i="16"/>
  <c r="O46" i="16"/>
  <c r="N46" i="16"/>
  <c r="K45" i="16" s="1"/>
  <c r="M46" i="16"/>
  <c r="G46" i="16"/>
  <c r="F46" i="16"/>
  <c r="E46" i="16"/>
  <c r="I45" i="16" s="1"/>
  <c r="D46" i="16"/>
  <c r="L45" i="16"/>
  <c r="H45" i="16"/>
  <c r="P44" i="16"/>
  <c r="O44" i="16"/>
  <c r="N44" i="16"/>
  <c r="K43" i="16" s="1"/>
  <c r="M44" i="16"/>
  <c r="G44" i="16"/>
  <c r="F44" i="16"/>
  <c r="E44" i="16"/>
  <c r="I43" i="16" s="1"/>
  <c r="D44" i="16"/>
  <c r="L43" i="16"/>
  <c r="H43" i="16"/>
  <c r="P42" i="16"/>
  <c r="O42" i="16"/>
  <c r="N42" i="16"/>
  <c r="K41" i="16" s="1"/>
  <c r="M42" i="16"/>
  <c r="G42" i="16"/>
  <c r="F42" i="16"/>
  <c r="E42" i="16"/>
  <c r="I41" i="16" s="1"/>
  <c r="D42" i="16"/>
  <c r="L41" i="16"/>
  <c r="H41" i="16"/>
  <c r="H47" i="16" s="1"/>
  <c r="N36" i="16"/>
  <c r="I36" i="16"/>
  <c r="D34" i="16"/>
  <c r="D33" i="16"/>
  <c r="D32" i="16"/>
  <c r="G30" i="16"/>
  <c r="M29" i="16"/>
  <c r="N28" i="16"/>
  <c r="M28" i="16"/>
  <c r="L28" i="16"/>
  <c r="K28" i="16"/>
  <c r="J28" i="16"/>
  <c r="I28" i="16"/>
  <c r="H28" i="16"/>
  <c r="G28" i="16"/>
  <c r="F28" i="16"/>
  <c r="B27" i="16" s="1"/>
  <c r="N26" i="16"/>
  <c r="M26" i="16"/>
  <c r="L26" i="16"/>
  <c r="K26" i="16"/>
  <c r="B25" i="16" s="1"/>
  <c r="J26" i="16"/>
  <c r="I26" i="16"/>
  <c r="H26" i="16"/>
  <c r="G26" i="16"/>
  <c r="F26" i="16"/>
  <c r="R25" i="16"/>
  <c r="N24" i="16"/>
  <c r="M24" i="16"/>
  <c r="L24" i="16"/>
  <c r="K24" i="16"/>
  <c r="J24" i="16"/>
  <c r="I24" i="16"/>
  <c r="H24" i="16"/>
  <c r="G24" i="16"/>
  <c r="F24" i="16"/>
  <c r="P18" i="16"/>
  <c r="O18" i="16"/>
  <c r="N18" i="16"/>
  <c r="K17" i="16" s="1"/>
  <c r="M18" i="16"/>
  <c r="G18" i="16"/>
  <c r="F18" i="16"/>
  <c r="E18" i="16"/>
  <c r="D18" i="16"/>
  <c r="L17" i="16"/>
  <c r="H17" i="16"/>
  <c r="P16" i="16"/>
  <c r="O16" i="16"/>
  <c r="N16" i="16"/>
  <c r="M16" i="16"/>
  <c r="G16" i="16"/>
  <c r="F16" i="16"/>
  <c r="E16" i="16"/>
  <c r="D16" i="16"/>
  <c r="L15" i="16"/>
  <c r="H15" i="16"/>
  <c r="P14" i="16"/>
  <c r="O14" i="16"/>
  <c r="N14" i="16"/>
  <c r="K13" i="16" s="1"/>
  <c r="M14" i="16"/>
  <c r="G14" i="16"/>
  <c r="F14" i="16"/>
  <c r="E14" i="16"/>
  <c r="D14" i="16"/>
  <c r="L13" i="16"/>
  <c r="H13" i="16"/>
  <c r="H19" i="16" s="1"/>
  <c r="I8" i="16"/>
  <c r="I127" i="16" l="1"/>
  <c r="K127" i="16"/>
  <c r="K131" i="16" s="1"/>
  <c r="K101" i="16"/>
  <c r="I99" i="16"/>
  <c r="K99" i="16"/>
  <c r="K103" i="16" s="1"/>
  <c r="I69" i="16"/>
  <c r="K69" i="16"/>
  <c r="I71" i="16"/>
  <c r="K71" i="16"/>
  <c r="K75" i="16" s="1"/>
  <c r="K47" i="16"/>
  <c r="B23" i="16"/>
  <c r="L19" i="16"/>
  <c r="I17" i="16"/>
  <c r="K15" i="16"/>
  <c r="I15" i="16"/>
  <c r="I13" i="16"/>
  <c r="R23" i="16"/>
  <c r="N29" i="16" s="1"/>
  <c r="R27" i="16"/>
  <c r="L29" i="16" s="1"/>
  <c r="I47" i="16"/>
  <c r="O57" i="16" s="1"/>
  <c r="F57" i="16"/>
  <c r="H57" i="16"/>
  <c r="I75" i="16"/>
  <c r="N85" i="16"/>
  <c r="I103" i="16"/>
  <c r="F113" i="16"/>
  <c r="H113" i="16"/>
  <c r="I131" i="16"/>
  <c r="F141" i="16"/>
  <c r="H141" i="16"/>
  <c r="K19" i="16"/>
  <c r="G29" i="16"/>
  <c r="L47" i="16"/>
  <c r="C47" i="16" s="1"/>
  <c r="R53" i="16"/>
  <c r="M57" i="16" s="1"/>
  <c r="L75" i="16"/>
  <c r="A79" i="16"/>
  <c r="F85" i="16"/>
  <c r="R81" i="16"/>
  <c r="A83" i="16"/>
  <c r="H85" i="16"/>
  <c r="L85" i="16"/>
  <c r="L103" i="16"/>
  <c r="R109" i="16"/>
  <c r="M113" i="16" s="1"/>
  <c r="L131" i="16"/>
  <c r="R137" i="16"/>
  <c r="M141" i="16" s="1"/>
  <c r="C131" i="16" l="1"/>
  <c r="C133" i="16" s="1"/>
  <c r="C103" i="16"/>
  <c r="O103" i="16" s="1"/>
  <c r="O105" i="16" s="1"/>
  <c r="O85" i="16"/>
  <c r="C75" i="16"/>
  <c r="O75" i="16" s="1"/>
  <c r="O77" i="16" s="1"/>
  <c r="K57" i="16"/>
  <c r="L38" i="16" s="1"/>
  <c r="I19" i="16"/>
  <c r="C19" i="16"/>
  <c r="C21" i="16" s="1"/>
  <c r="M85" i="16"/>
  <c r="S81" i="16"/>
  <c r="S85" i="16" s="1"/>
  <c r="C49" i="16"/>
  <c r="O47" i="16"/>
  <c r="O49" i="16" s="1"/>
  <c r="G57" i="16"/>
  <c r="O19" i="16"/>
  <c r="O21" i="16" s="1"/>
  <c r="G141" i="16"/>
  <c r="G113" i="16"/>
  <c r="G85" i="16"/>
  <c r="O29" i="16"/>
  <c r="K29" i="16" s="1"/>
  <c r="E141" i="16"/>
  <c r="I141" i="16" s="1"/>
  <c r="E113" i="16"/>
  <c r="A81" i="16"/>
  <c r="A85" i="16" s="1"/>
  <c r="E85" i="16"/>
  <c r="I85" i="16" s="1"/>
  <c r="E57" i="16"/>
  <c r="I57" i="16" s="1"/>
  <c r="O141" i="16"/>
  <c r="K141" i="16" s="1"/>
  <c r="O113" i="16"/>
  <c r="K113" i="16" s="1"/>
  <c r="F29" i="16"/>
  <c r="E29" i="16"/>
  <c r="H29" i="16"/>
  <c r="O131" i="16" l="1"/>
  <c r="O133" i="16" s="1"/>
  <c r="L122" i="16"/>
  <c r="H122" i="16"/>
  <c r="C105" i="16"/>
  <c r="K85" i="16"/>
  <c r="L66" i="16" s="1"/>
  <c r="H66" i="16"/>
  <c r="H38" i="16"/>
  <c r="I29" i="16"/>
  <c r="L10" i="16" s="1"/>
  <c r="I113" i="16"/>
  <c r="L94" i="16" l="1"/>
  <c r="H94" i="16"/>
  <c r="H10" i="16"/>
  <c r="C19" i="15" l="1"/>
  <c r="C19" i="14"/>
  <c r="N140" i="13" l="1"/>
  <c r="M140" i="13"/>
  <c r="L140" i="13"/>
  <c r="K140" i="13"/>
  <c r="B139" i="13" s="1"/>
  <c r="J140" i="13"/>
  <c r="I140" i="13"/>
  <c r="H140" i="13"/>
  <c r="G140" i="13"/>
  <c r="F140" i="13"/>
  <c r="R139" i="13"/>
  <c r="L141" i="13" s="1"/>
  <c r="N138" i="13"/>
  <c r="M138" i="13"/>
  <c r="L138" i="13"/>
  <c r="K138" i="13"/>
  <c r="J138" i="13"/>
  <c r="I138" i="13"/>
  <c r="H138" i="13"/>
  <c r="G138" i="13"/>
  <c r="F138" i="13"/>
  <c r="B137" i="13"/>
  <c r="N136" i="13"/>
  <c r="M136" i="13"/>
  <c r="L136" i="13"/>
  <c r="K136" i="13"/>
  <c r="B135" i="13" s="1"/>
  <c r="J136" i="13"/>
  <c r="I136" i="13"/>
  <c r="H136" i="13"/>
  <c r="G136" i="13"/>
  <c r="F136" i="13"/>
  <c r="R135" i="13"/>
  <c r="N141" i="13" s="1"/>
  <c r="P130" i="13"/>
  <c r="O130" i="13"/>
  <c r="N130" i="13"/>
  <c r="K129" i="13" s="1"/>
  <c r="M130" i="13"/>
  <c r="G130" i="13"/>
  <c r="F130" i="13"/>
  <c r="E130" i="13"/>
  <c r="I129" i="13" s="1"/>
  <c r="D130" i="13"/>
  <c r="L129" i="13"/>
  <c r="H129" i="13"/>
  <c r="P128" i="13"/>
  <c r="O128" i="13"/>
  <c r="N128" i="13"/>
  <c r="M128" i="13"/>
  <c r="G128" i="13"/>
  <c r="F128" i="13"/>
  <c r="E128" i="13"/>
  <c r="D128" i="13"/>
  <c r="L127" i="13"/>
  <c r="H127" i="13"/>
  <c r="P126" i="13"/>
  <c r="O126" i="13"/>
  <c r="N126" i="13"/>
  <c r="M126" i="13"/>
  <c r="G126" i="13"/>
  <c r="F126" i="13"/>
  <c r="E126" i="13"/>
  <c r="I125" i="13" s="1"/>
  <c r="D126" i="13"/>
  <c r="L125" i="13"/>
  <c r="H125" i="13"/>
  <c r="I120" i="13"/>
  <c r="D118" i="13"/>
  <c r="D117" i="13"/>
  <c r="D116" i="13"/>
  <c r="G114" i="13"/>
  <c r="N112" i="13"/>
  <c r="M112" i="13"/>
  <c r="L112" i="13"/>
  <c r="K112" i="13"/>
  <c r="B111" i="13" s="1"/>
  <c r="J112" i="13"/>
  <c r="I112" i="13"/>
  <c r="H112" i="13"/>
  <c r="G112" i="13"/>
  <c r="F112" i="13"/>
  <c r="R111" i="13"/>
  <c r="L113" i="13" s="1"/>
  <c r="N110" i="13"/>
  <c r="M110" i="13"/>
  <c r="L110" i="13"/>
  <c r="K110" i="13"/>
  <c r="J110" i="13"/>
  <c r="I110" i="13"/>
  <c r="H110" i="13"/>
  <c r="G110" i="13"/>
  <c r="F110" i="13"/>
  <c r="B109" i="13"/>
  <c r="N108" i="13"/>
  <c r="M108" i="13"/>
  <c r="L108" i="13"/>
  <c r="K108" i="13"/>
  <c r="B107" i="13" s="1"/>
  <c r="J108" i="13"/>
  <c r="I108" i="13"/>
  <c r="H108" i="13"/>
  <c r="G108" i="13"/>
  <c r="F108" i="13"/>
  <c r="R107" i="13"/>
  <c r="N113" i="13" s="1"/>
  <c r="P102" i="13"/>
  <c r="O102" i="13"/>
  <c r="N102" i="13"/>
  <c r="M102" i="13"/>
  <c r="G102" i="13"/>
  <c r="F102" i="13"/>
  <c r="E102" i="13"/>
  <c r="D102" i="13"/>
  <c r="L101" i="13"/>
  <c r="I101" i="13"/>
  <c r="H101" i="13"/>
  <c r="P100" i="13"/>
  <c r="O100" i="13"/>
  <c r="N100" i="13"/>
  <c r="K99" i="13" s="1"/>
  <c r="M100" i="13"/>
  <c r="G100" i="13"/>
  <c r="F100" i="13"/>
  <c r="E100" i="13"/>
  <c r="I99" i="13" s="1"/>
  <c r="D100" i="13"/>
  <c r="L99" i="13"/>
  <c r="H99" i="13"/>
  <c r="P98" i="13"/>
  <c r="O98" i="13"/>
  <c r="N98" i="13"/>
  <c r="K97" i="13" s="1"/>
  <c r="M98" i="13"/>
  <c r="G98" i="13"/>
  <c r="F98" i="13"/>
  <c r="E98" i="13"/>
  <c r="I97" i="13" s="1"/>
  <c r="D98" i="13"/>
  <c r="L97" i="13"/>
  <c r="H97" i="13"/>
  <c r="H103" i="13" s="1"/>
  <c r="N92" i="13"/>
  <c r="I92" i="13"/>
  <c r="D90" i="13"/>
  <c r="D89" i="13"/>
  <c r="D88" i="13"/>
  <c r="G86" i="13"/>
  <c r="N84" i="13"/>
  <c r="M84" i="13"/>
  <c r="L84" i="13"/>
  <c r="K84" i="13"/>
  <c r="J84" i="13"/>
  <c r="I84" i="13"/>
  <c r="H84" i="13"/>
  <c r="G84" i="13"/>
  <c r="F84" i="13"/>
  <c r="B83" i="13" s="1"/>
  <c r="R83" i="13"/>
  <c r="S83" i="13" s="1"/>
  <c r="N82" i="13"/>
  <c r="M82" i="13"/>
  <c r="L82" i="13"/>
  <c r="K82" i="13"/>
  <c r="J82" i="13"/>
  <c r="I82" i="13"/>
  <c r="H82" i="13"/>
  <c r="G82" i="13"/>
  <c r="F82" i="13"/>
  <c r="B81" i="13"/>
  <c r="N80" i="13"/>
  <c r="M80" i="13"/>
  <c r="L80" i="13"/>
  <c r="K80" i="13"/>
  <c r="J80" i="13"/>
  <c r="I80" i="13"/>
  <c r="H80" i="13"/>
  <c r="G80" i="13"/>
  <c r="F80" i="13"/>
  <c r="B79" i="13" s="1"/>
  <c r="R79" i="13"/>
  <c r="S79" i="13" s="1"/>
  <c r="P74" i="13"/>
  <c r="O74" i="13"/>
  <c r="N74" i="13"/>
  <c r="K73" i="13" s="1"/>
  <c r="M74" i="13"/>
  <c r="G74" i="13"/>
  <c r="F74" i="13"/>
  <c r="E74" i="13"/>
  <c r="I73" i="13" s="1"/>
  <c r="D74" i="13"/>
  <c r="L73" i="13"/>
  <c r="H73" i="13"/>
  <c r="P72" i="13"/>
  <c r="O72" i="13"/>
  <c r="N72" i="13"/>
  <c r="K71" i="13" s="1"/>
  <c r="M72" i="13"/>
  <c r="G72" i="13"/>
  <c r="F72" i="13"/>
  <c r="E72" i="13"/>
  <c r="I71" i="13" s="1"/>
  <c r="D72" i="13"/>
  <c r="L71" i="13"/>
  <c r="H71" i="13"/>
  <c r="P70" i="13"/>
  <c r="O70" i="13"/>
  <c r="N70" i="13"/>
  <c r="K69" i="13" s="1"/>
  <c r="M70" i="13"/>
  <c r="G70" i="13"/>
  <c r="F70" i="13"/>
  <c r="E70" i="13"/>
  <c r="I69" i="13" s="1"/>
  <c r="D70" i="13"/>
  <c r="L69" i="13"/>
  <c r="H69" i="13"/>
  <c r="H75" i="13" s="1"/>
  <c r="I64" i="13"/>
  <c r="D62" i="13"/>
  <c r="D61" i="13"/>
  <c r="D60" i="13"/>
  <c r="G58" i="13"/>
  <c r="N56" i="13"/>
  <c r="M56" i="13"/>
  <c r="L56" i="13"/>
  <c r="K56" i="13"/>
  <c r="B55" i="13" s="1"/>
  <c r="J56" i="13"/>
  <c r="I56" i="13"/>
  <c r="H56" i="13"/>
  <c r="G56" i="13"/>
  <c r="F56" i="13"/>
  <c r="R55" i="13"/>
  <c r="L57" i="13" s="1"/>
  <c r="N54" i="13"/>
  <c r="M54" i="13"/>
  <c r="L54" i="13"/>
  <c r="K54" i="13"/>
  <c r="J54" i="13"/>
  <c r="I54" i="13"/>
  <c r="H54" i="13"/>
  <c r="G54" i="13"/>
  <c r="F54" i="13"/>
  <c r="B53" i="13"/>
  <c r="N52" i="13"/>
  <c r="M52" i="13"/>
  <c r="L52" i="13"/>
  <c r="R51" i="13" s="1"/>
  <c r="K52" i="13"/>
  <c r="J52" i="13"/>
  <c r="I52" i="13"/>
  <c r="H52" i="13"/>
  <c r="G52" i="13"/>
  <c r="F52" i="13"/>
  <c r="P46" i="13"/>
  <c r="O46" i="13"/>
  <c r="N46" i="13"/>
  <c r="K45" i="13" s="1"/>
  <c r="M46" i="13"/>
  <c r="G46" i="13"/>
  <c r="F46" i="13"/>
  <c r="E46" i="13"/>
  <c r="I45" i="13" s="1"/>
  <c r="D46" i="13"/>
  <c r="L45" i="13"/>
  <c r="H45" i="13"/>
  <c r="P44" i="13"/>
  <c r="O44" i="13"/>
  <c r="N44" i="13"/>
  <c r="M44" i="13"/>
  <c r="G44" i="13"/>
  <c r="F44" i="13"/>
  <c r="E44" i="13"/>
  <c r="D44" i="13"/>
  <c r="L43" i="13"/>
  <c r="H43" i="13"/>
  <c r="P42" i="13"/>
  <c r="O42" i="13"/>
  <c r="N42" i="13"/>
  <c r="K41" i="13" s="1"/>
  <c r="M42" i="13"/>
  <c r="G42" i="13"/>
  <c r="F42" i="13"/>
  <c r="E42" i="13"/>
  <c r="I41" i="13" s="1"/>
  <c r="D42" i="13"/>
  <c r="L41" i="13"/>
  <c r="H41" i="13"/>
  <c r="H47" i="13" s="1"/>
  <c r="N36" i="13"/>
  <c r="I36" i="13"/>
  <c r="D34" i="13"/>
  <c r="D33" i="13"/>
  <c r="D32" i="13"/>
  <c r="G30" i="13"/>
  <c r="M29" i="13"/>
  <c r="N28" i="13"/>
  <c r="M28" i="13"/>
  <c r="L28" i="13"/>
  <c r="K28" i="13"/>
  <c r="J28" i="13"/>
  <c r="I28" i="13"/>
  <c r="H28" i="13"/>
  <c r="G28" i="13"/>
  <c r="F28" i="13"/>
  <c r="B27" i="13" s="1"/>
  <c r="N26" i="13"/>
  <c r="M26" i="13"/>
  <c r="L26" i="13"/>
  <c r="K26" i="13"/>
  <c r="B25" i="13" s="1"/>
  <c r="J26" i="13"/>
  <c r="I26" i="13"/>
  <c r="H26" i="13"/>
  <c r="G26" i="13"/>
  <c r="F26" i="13"/>
  <c r="R25" i="13"/>
  <c r="N24" i="13"/>
  <c r="M24" i="13"/>
  <c r="L24" i="13"/>
  <c r="K24" i="13"/>
  <c r="J24" i="13"/>
  <c r="I24" i="13"/>
  <c r="H24" i="13"/>
  <c r="G24" i="13"/>
  <c r="F24" i="13"/>
  <c r="B23" i="13" s="1"/>
  <c r="P18" i="13"/>
  <c r="O18" i="13"/>
  <c r="N18" i="13"/>
  <c r="M18" i="13"/>
  <c r="G18" i="13"/>
  <c r="F18" i="13"/>
  <c r="E18" i="13"/>
  <c r="D18" i="13"/>
  <c r="L17" i="13"/>
  <c r="H17" i="13"/>
  <c r="P16" i="13"/>
  <c r="O16" i="13"/>
  <c r="N16" i="13"/>
  <c r="K15" i="13" s="1"/>
  <c r="M16" i="13"/>
  <c r="G16" i="13"/>
  <c r="F16" i="13"/>
  <c r="E16" i="13"/>
  <c r="D16" i="13"/>
  <c r="L15" i="13"/>
  <c r="H15" i="13"/>
  <c r="P14" i="13"/>
  <c r="O14" i="13"/>
  <c r="N14" i="13"/>
  <c r="M14" i="13"/>
  <c r="G14" i="13"/>
  <c r="F14" i="13"/>
  <c r="E14" i="13"/>
  <c r="D14" i="13"/>
  <c r="I13" i="13" s="1"/>
  <c r="L13" i="13"/>
  <c r="K13" i="13"/>
  <c r="H13" i="13"/>
  <c r="H19" i="13" s="1"/>
  <c r="I8" i="13"/>
  <c r="I127" i="13" l="1"/>
  <c r="K127" i="13"/>
  <c r="H131" i="13"/>
  <c r="K103" i="13"/>
  <c r="K101" i="13"/>
  <c r="K75" i="13"/>
  <c r="B51" i="13"/>
  <c r="N57" i="13" s="1"/>
  <c r="I43" i="13"/>
  <c r="K43" i="13"/>
  <c r="K47" i="13" s="1"/>
  <c r="K17" i="13"/>
  <c r="L19" i="13"/>
  <c r="I15" i="13"/>
  <c r="I17" i="13"/>
  <c r="I19" i="13" s="1"/>
  <c r="K125" i="13"/>
  <c r="K131" i="13" s="1"/>
  <c r="G113" i="13"/>
  <c r="G141" i="13"/>
  <c r="R23" i="13"/>
  <c r="N29" i="13" s="1"/>
  <c r="R27" i="13"/>
  <c r="L29" i="13" s="1"/>
  <c r="I47" i="13"/>
  <c r="H57" i="13"/>
  <c r="I75" i="13"/>
  <c r="A81" i="13"/>
  <c r="N85" i="13"/>
  <c r="I103" i="13"/>
  <c r="F113" i="13"/>
  <c r="H113" i="13"/>
  <c r="I131" i="13"/>
  <c r="F141" i="13"/>
  <c r="H141" i="13"/>
  <c r="K19" i="13"/>
  <c r="G29" i="13"/>
  <c r="L47" i="13"/>
  <c r="R53" i="13"/>
  <c r="M57" i="13" s="1"/>
  <c r="L75" i="13"/>
  <c r="A79" i="13"/>
  <c r="F85" i="13"/>
  <c r="R81" i="13"/>
  <c r="A83" i="13"/>
  <c r="H85" i="13"/>
  <c r="G85" i="13"/>
  <c r="L85" i="13"/>
  <c r="L103" i="13"/>
  <c r="R109" i="13"/>
  <c r="M113" i="13" s="1"/>
  <c r="L131" i="13"/>
  <c r="R137" i="13"/>
  <c r="M141" i="13" s="1"/>
  <c r="C131" i="13" l="1"/>
  <c r="O131" i="13" s="1"/>
  <c r="O133" i="13" s="1"/>
  <c r="C103" i="13"/>
  <c r="C105" i="13" s="1"/>
  <c r="L66" i="13"/>
  <c r="C75" i="13"/>
  <c r="O75" i="13" s="1"/>
  <c r="O77" i="13" s="1"/>
  <c r="F57" i="13"/>
  <c r="C47" i="13"/>
  <c r="C49" i="13" s="1"/>
  <c r="C19" i="13"/>
  <c r="O19" i="13" s="1"/>
  <c r="O21" i="13" s="1"/>
  <c r="C21" i="13"/>
  <c r="O29" i="13"/>
  <c r="K29" i="13" s="1"/>
  <c r="L10" i="13" s="1"/>
  <c r="E141" i="13"/>
  <c r="I141" i="13" s="1"/>
  <c r="H94" i="13"/>
  <c r="E113" i="13"/>
  <c r="I113" i="13" s="1"/>
  <c r="E85" i="13"/>
  <c r="I85" i="13" s="1"/>
  <c r="E57" i="13"/>
  <c r="O141" i="13"/>
  <c r="K141" i="13" s="1"/>
  <c r="O113" i="13"/>
  <c r="K113" i="13" s="1"/>
  <c r="L94" i="13" s="1"/>
  <c r="F29" i="13"/>
  <c r="E29" i="13"/>
  <c r="I29" i="13" s="1"/>
  <c r="O85" i="13"/>
  <c r="O57" i="13"/>
  <c r="K57" i="13" s="1"/>
  <c r="M85" i="13"/>
  <c r="K85" i="13" s="1"/>
  <c r="S81" i="13"/>
  <c r="S85" i="13" s="1"/>
  <c r="A85" i="13"/>
  <c r="G57" i="13"/>
  <c r="H29" i="13"/>
  <c r="C133" i="13" l="1"/>
  <c r="L122" i="13"/>
  <c r="O103" i="13"/>
  <c r="O105" i="13" s="1"/>
  <c r="H66" i="13"/>
  <c r="O47" i="13"/>
  <c r="O49" i="13" s="1"/>
  <c r="H10" i="13"/>
  <c r="H122" i="13"/>
  <c r="I57" i="13"/>
  <c r="L38" i="13" l="1"/>
  <c r="H38" i="13"/>
  <c r="F7" i="11"/>
  <c r="G7" i="11"/>
  <c r="F3" i="11"/>
  <c r="G3" i="11"/>
  <c r="F4" i="11"/>
  <c r="G4" i="11"/>
  <c r="F8" i="11"/>
  <c r="G8" i="11"/>
  <c r="F6" i="11"/>
  <c r="G6" i="11"/>
  <c r="G5" i="11"/>
  <c r="G9" i="11"/>
  <c r="F10" i="11"/>
  <c r="G10" i="11"/>
  <c r="F12" i="11"/>
  <c r="G12" i="11"/>
  <c r="F11" i="11"/>
  <c r="G11" i="11"/>
  <c r="E11" i="11"/>
  <c r="E12" i="11"/>
  <c r="E10" i="11"/>
  <c r="E9" i="11"/>
  <c r="E6" i="11"/>
  <c r="E8" i="11"/>
  <c r="E4" i="11"/>
  <c r="E7" i="11"/>
  <c r="N140" i="12" l="1"/>
  <c r="M140" i="12"/>
  <c r="L140" i="12"/>
  <c r="K140" i="12"/>
  <c r="J140" i="12"/>
  <c r="I140" i="12"/>
  <c r="H140" i="12"/>
  <c r="G140" i="12"/>
  <c r="F140" i="12"/>
  <c r="B139" i="12" s="1"/>
  <c r="N138" i="12"/>
  <c r="M138" i="12"/>
  <c r="L138" i="12"/>
  <c r="K138" i="12"/>
  <c r="B137" i="12" s="1"/>
  <c r="J138" i="12"/>
  <c r="I138" i="12"/>
  <c r="H138" i="12"/>
  <c r="G138" i="12"/>
  <c r="F138" i="12"/>
  <c r="R137" i="12"/>
  <c r="M141" i="12" s="1"/>
  <c r="N136" i="12"/>
  <c r="M136" i="12"/>
  <c r="L136" i="12"/>
  <c r="K136" i="12"/>
  <c r="J136" i="12"/>
  <c r="I136" i="12"/>
  <c r="H136" i="12"/>
  <c r="G136" i="12"/>
  <c r="F136" i="12"/>
  <c r="B135" i="12" s="1"/>
  <c r="P130" i="12"/>
  <c r="O130" i="12"/>
  <c r="N130" i="12"/>
  <c r="M130" i="12"/>
  <c r="G130" i="12"/>
  <c r="F130" i="12"/>
  <c r="E130" i="12"/>
  <c r="D130" i="12"/>
  <c r="L129" i="12"/>
  <c r="H129" i="12"/>
  <c r="P128" i="12"/>
  <c r="O128" i="12"/>
  <c r="N128" i="12"/>
  <c r="K127" i="12" s="1"/>
  <c r="M128" i="12"/>
  <c r="G128" i="12"/>
  <c r="F128" i="12"/>
  <c r="E128" i="12"/>
  <c r="D128" i="12"/>
  <c r="L127" i="12"/>
  <c r="H127" i="12"/>
  <c r="P126" i="12"/>
  <c r="O126" i="12"/>
  <c r="N126" i="12"/>
  <c r="M126" i="12"/>
  <c r="G126" i="12"/>
  <c r="F126" i="12"/>
  <c r="E126" i="12"/>
  <c r="D126" i="12"/>
  <c r="L125" i="12"/>
  <c r="H125" i="12"/>
  <c r="I120" i="12"/>
  <c r="D118" i="12"/>
  <c r="D117" i="12"/>
  <c r="D116" i="12"/>
  <c r="G114" i="12"/>
  <c r="M113" i="12"/>
  <c r="N112" i="12"/>
  <c r="M112" i="12"/>
  <c r="L112" i="12"/>
  <c r="K112" i="12"/>
  <c r="J112" i="12"/>
  <c r="I112" i="12"/>
  <c r="H112" i="12"/>
  <c r="G112" i="12"/>
  <c r="F112" i="12"/>
  <c r="B111" i="12" s="1"/>
  <c r="N110" i="12"/>
  <c r="M110" i="12"/>
  <c r="L110" i="12"/>
  <c r="K110" i="12"/>
  <c r="B109" i="12" s="1"/>
  <c r="J110" i="12"/>
  <c r="I110" i="12"/>
  <c r="H110" i="12"/>
  <c r="G110" i="12"/>
  <c r="F110" i="12"/>
  <c r="R109" i="12"/>
  <c r="N108" i="12"/>
  <c r="M108" i="12"/>
  <c r="L108" i="12"/>
  <c r="K108" i="12"/>
  <c r="J108" i="12"/>
  <c r="I108" i="12"/>
  <c r="H108" i="12"/>
  <c r="G108" i="12"/>
  <c r="F108" i="12"/>
  <c r="B107" i="12" s="1"/>
  <c r="P102" i="12"/>
  <c r="O102" i="12"/>
  <c r="N102" i="12"/>
  <c r="M102" i="12"/>
  <c r="G102" i="12"/>
  <c r="F102" i="12"/>
  <c r="E102" i="12"/>
  <c r="D102" i="12"/>
  <c r="I101" i="12" s="1"/>
  <c r="L101" i="12"/>
  <c r="K101" i="12"/>
  <c r="H101" i="12"/>
  <c r="P100" i="12"/>
  <c r="O100" i="12"/>
  <c r="N100" i="12"/>
  <c r="M100" i="12"/>
  <c r="G100" i="12"/>
  <c r="F100" i="12"/>
  <c r="E100" i="12"/>
  <c r="D100" i="12"/>
  <c r="I99" i="12" s="1"/>
  <c r="L99" i="12"/>
  <c r="K99" i="12"/>
  <c r="H99" i="12"/>
  <c r="P98" i="12"/>
  <c r="O98" i="12"/>
  <c r="N98" i="12"/>
  <c r="K97" i="12" s="1"/>
  <c r="M98" i="12"/>
  <c r="G98" i="12"/>
  <c r="F98" i="12"/>
  <c r="E98" i="12"/>
  <c r="D98" i="12"/>
  <c r="L97" i="12"/>
  <c r="L103" i="12" s="1"/>
  <c r="H97" i="12"/>
  <c r="H103" i="12" s="1"/>
  <c r="N92" i="12"/>
  <c r="I92" i="12"/>
  <c r="D90" i="12"/>
  <c r="D89" i="12"/>
  <c r="D88" i="12"/>
  <c r="G86" i="12"/>
  <c r="N84" i="12"/>
  <c r="M84" i="12"/>
  <c r="L84" i="12"/>
  <c r="K84" i="12"/>
  <c r="J84" i="12"/>
  <c r="I84" i="12"/>
  <c r="H84" i="12"/>
  <c r="G84" i="12"/>
  <c r="F84" i="12"/>
  <c r="B83" i="12"/>
  <c r="N82" i="12"/>
  <c r="M82" i="12"/>
  <c r="L82" i="12"/>
  <c r="K82" i="12"/>
  <c r="J82" i="12"/>
  <c r="I82" i="12"/>
  <c r="H82" i="12"/>
  <c r="G82" i="12"/>
  <c r="F82" i="12"/>
  <c r="B81" i="12" s="1"/>
  <c r="R81" i="12"/>
  <c r="S81" i="12" s="1"/>
  <c r="N80" i="12"/>
  <c r="M80" i="12"/>
  <c r="L80" i="12"/>
  <c r="K80" i="12"/>
  <c r="J80" i="12"/>
  <c r="I80" i="12"/>
  <c r="H80" i="12"/>
  <c r="G80" i="12"/>
  <c r="F80" i="12"/>
  <c r="B79" i="12"/>
  <c r="P74" i="12"/>
  <c r="O74" i="12"/>
  <c r="N74" i="12"/>
  <c r="M74" i="12"/>
  <c r="G74" i="12"/>
  <c r="F74" i="12"/>
  <c r="E74" i="12"/>
  <c r="D74" i="12"/>
  <c r="L73" i="12"/>
  <c r="H73" i="12"/>
  <c r="P72" i="12"/>
  <c r="O72" i="12"/>
  <c r="N72" i="12"/>
  <c r="M72" i="12"/>
  <c r="G72" i="12"/>
  <c r="F72" i="12"/>
  <c r="E72" i="12"/>
  <c r="D72" i="12"/>
  <c r="I71" i="12" s="1"/>
  <c r="L71" i="12"/>
  <c r="K71" i="12"/>
  <c r="H71" i="12"/>
  <c r="P70" i="12"/>
  <c r="O70" i="12"/>
  <c r="N70" i="12"/>
  <c r="M70" i="12"/>
  <c r="G70" i="12"/>
  <c r="F70" i="12"/>
  <c r="E70" i="12"/>
  <c r="D70" i="12"/>
  <c r="L69" i="12"/>
  <c r="H69" i="12"/>
  <c r="I64" i="12"/>
  <c r="D62" i="12"/>
  <c r="D61" i="12"/>
  <c r="D60" i="12"/>
  <c r="G58" i="12"/>
  <c r="N56" i="12"/>
  <c r="M56" i="12"/>
  <c r="L56" i="12"/>
  <c r="K56" i="12"/>
  <c r="J56" i="12"/>
  <c r="I56" i="12"/>
  <c r="H56" i="12"/>
  <c r="G56" i="12"/>
  <c r="F56" i="12"/>
  <c r="B55" i="12"/>
  <c r="N54" i="12"/>
  <c r="M54" i="12"/>
  <c r="L54" i="12"/>
  <c r="K54" i="12"/>
  <c r="B53" i="12" s="1"/>
  <c r="J54" i="12"/>
  <c r="I54" i="12"/>
  <c r="H54" i="12"/>
  <c r="G54" i="12"/>
  <c r="F54" i="12"/>
  <c r="R53" i="12"/>
  <c r="M57" i="12" s="1"/>
  <c r="N52" i="12"/>
  <c r="M52" i="12"/>
  <c r="L52" i="12"/>
  <c r="K52" i="12"/>
  <c r="J52" i="12"/>
  <c r="I52" i="12"/>
  <c r="H52" i="12"/>
  <c r="G52" i="12"/>
  <c r="F52" i="12"/>
  <c r="B51" i="12"/>
  <c r="P46" i="12"/>
  <c r="O46" i="12"/>
  <c r="N46" i="12"/>
  <c r="M46" i="12"/>
  <c r="G46" i="12"/>
  <c r="F46" i="12"/>
  <c r="E46" i="12"/>
  <c r="D46" i="12"/>
  <c r="I45" i="12" s="1"/>
  <c r="L45" i="12"/>
  <c r="K45" i="12"/>
  <c r="H45" i="12"/>
  <c r="P44" i="12"/>
  <c r="O44" i="12"/>
  <c r="N44" i="12"/>
  <c r="M44" i="12"/>
  <c r="G44" i="12"/>
  <c r="F44" i="12"/>
  <c r="E44" i="12"/>
  <c r="D44" i="12"/>
  <c r="I43" i="12" s="1"/>
  <c r="L43" i="12"/>
  <c r="L47" i="12" s="1"/>
  <c r="K43" i="12"/>
  <c r="H43" i="12"/>
  <c r="P42" i="12"/>
  <c r="O42" i="12"/>
  <c r="N42" i="12"/>
  <c r="M42" i="12"/>
  <c r="G42" i="12"/>
  <c r="F42" i="12"/>
  <c r="E42" i="12"/>
  <c r="D42" i="12"/>
  <c r="I41" i="12" s="1"/>
  <c r="L41" i="12"/>
  <c r="K41" i="12"/>
  <c r="H41" i="12"/>
  <c r="N36" i="12"/>
  <c r="I36" i="12"/>
  <c r="D34" i="12"/>
  <c r="D33" i="12"/>
  <c r="D32" i="12"/>
  <c r="G30" i="12"/>
  <c r="L29" i="12"/>
  <c r="N28" i="12"/>
  <c r="M28" i="12"/>
  <c r="L28" i="12"/>
  <c r="K28" i="12"/>
  <c r="B27" i="12" s="1"/>
  <c r="J28" i="12"/>
  <c r="I28" i="12"/>
  <c r="H28" i="12"/>
  <c r="G28" i="12"/>
  <c r="F28" i="12"/>
  <c r="R27" i="12"/>
  <c r="N26" i="12"/>
  <c r="M26" i="12"/>
  <c r="L26" i="12"/>
  <c r="K26" i="12"/>
  <c r="J26" i="12"/>
  <c r="I26" i="12"/>
  <c r="H26" i="12"/>
  <c r="G26" i="12"/>
  <c r="F26" i="12"/>
  <c r="B25" i="12" s="1"/>
  <c r="N24" i="12"/>
  <c r="M24" i="12"/>
  <c r="L24" i="12"/>
  <c r="K24" i="12"/>
  <c r="B23" i="12" s="1"/>
  <c r="J24" i="12"/>
  <c r="I24" i="12"/>
  <c r="H24" i="12"/>
  <c r="G24" i="12"/>
  <c r="F24" i="12"/>
  <c r="R23" i="12"/>
  <c r="N29" i="12" s="1"/>
  <c r="P18" i="12"/>
  <c r="O18" i="12"/>
  <c r="N18" i="12"/>
  <c r="K17" i="12" s="1"/>
  <c r="M18" i="12"/>
  <c r="G18" i="12"/>
  <c r="F18" i="12"/>
  <c r="E18" i="12"/>
  <c r="I17" i="12" s="1"/>
  <c r="D18" i="12"/>
  <c r="L17" i="12"/>
  <c r="H17" i="12"/>
  <c r="P16" i="12"/>
  <c r="O16" i="12"/>
  <c r="N16" i="12"/>
  <c r="K15" i="12" s="1"/>
  <c r="M16" i="12"/>
  <c r="G16" i="12"/>
  <c r="F16" i="12"/>
  <c r="E16" i="12"/>
  <c r="I15" i="12" s="1"/>
  <c r="D16" i="12"/>
  <c r="L15" i="12"/>
  <c r="H15" i="12"/>
  <c r="P14" i="12"/>
  <c r="O14" i="12"/>
  <c r="N14" i="12"/>
  <c r="M14" i="12"/>
  <c r="G14" i="12"/>
  <c r="F14" i="12"/>
  <c r="E14" i="12"/>
  <c r="D14" i="12"/>
  <c r="L13" i="12"/>
  <c r="L19" i="12" s="1"/>
  <c r="H13" i="12"/>
  <c r="I8" i="12"/>
  <c r="L131" i="12" l="1"/>
  <c r="I127" i="12"/>
  <c r="L75" i="12"/>
  <c r="K47" i="12"/>
  <c r="I47" i="12"/>
  <c r="I13" i="12"/>
  <c r="K13" i="12"/>
  <c r="H19" i="12"/>
  <c r="K129" i="12"/>
  <c r="K125" i="12"/>
  <c r="H131" i="12"/>
  <c r="I129" i="12"/>
  <c r="I125" i="12"/>
  <c r="I97" i="12"/>
  <c r="I103" i="12" s="1"/>
  <c r="K73" i="12"/>
  <c r="K69" i="12"/>
  <c r="I73" i="12"/>
  <c r="I69" i="12"/>
  <c r="I19" i="12"/>
  <c r="K19" i="12"/>
  <c r="E57" i="12"/>
  <c r="F113" i="12"/>
  <c r="F141" i="12"/>
  <c r="F57" i="12"/>
  <c r="R25" i="12"/>
  <c r="M29" i="12" s="1"/>
  <c r="G57" i="12"/>
  <c r="A83" i="12"/>
  <c r="R107" i="12"/>
  <c r="N113" i="12" s="1"/>
  <c r="R111" i="12"/>
  <c r="L113" i="12" s="1"/>
  <c r="R135" i="12"/>
  <c r="N141" i="12" s="1"/>
  <c r="R139" i="12"/>
  <c r="L141" i="12" s="1"/>
  <c r="F29" i="12"/>
  <c r="H29" i="12"/>
  <c r="H47" i="12"/>
  <c r="R51" i="12"/>
  <c r="N57" i="12" s="1"/>
  <c r="R55" i="12"/>
  <c r="L57" i="12" s="1"/>
  <c r="H75" i="12"/>
  <c r="R79" i="12"/>
  <c r="A81" i="12"/>
  <c r="G85" i="12"/>
  <c r="R83" i="12"/>
  <c r="H85" i="12"/>
  <c r="M85" i="12"/>
  <c r="K103" i="12"/>
  <c r="G113" i="12"/>
  <c r="K131" i="12"/>
  <c r="G141" i="12"/>
  <c r="K75" i="12" l="1"/>
  <c r="C47" i="12"/>
  <c r="O47" i="12" s="1"/>
  <c r="O49" i="12" s="1"/>
  <c r="O57" i="12"/>
  <c r="K57" i="12" s="1"/>
  <c r="C19" i="12"/>
  <c r="O19" i="12" s="1"/>
  <c r="O21" i="12" s="1"/>
  <c r="I131" i="12"/>
  <c r="O141" i="12" s="1"/>
  <c r="K141" i="12" s="1"/>
  <c r="I75" i="12"/>
  <c r="E29" i="12"/>
  <c r="O29" i="12"/>
  <c r="K29" i="12" s="1"/>
  <c r="O113" i="12"/>
  <c r="K113" i="12" s="1"/>
  <c r="N85" i="12"/>
  <c r="S79" i="12"/>
  <c r="H113" i="12"/>
  <c r="E113" i="12"/>
  <c r="I29" i="12"/>
  <c r="L85" i="12"/>
  <c r="S83" i="12"/>
  <c r="F85" i="12"/>
  <c r="A79" i="12"/>
  <c r="A85" i="12" s="1"/>
  <c r="H141" i="12"/>
  <c r="H57" i="12"/>
  <c r="G29" i="12"/>
  <c r="C103" i="12"/>
  <c r="I57" i="12"/>
  <c r="H38" i="12" s="1"/>
  <c r="L122" i="12" l="1"/>
  <c r="E141" i="12"/>
  <c r="I141" i="12" s="1"/>
  <c r="H122" i="12" s="1"/>
  <c r="C49" i="12"/>
  <c r="L38" i="12"/>
  <c r="C21" i="12"/>
  <c r="C131" i="12"/>
  <c r="O131" i="12" s="1"/>
  <c r="O133" i="12" s="1"/>
  <c r="E85" i="12"/>
  <c r="I85" i="12" s="1"/>
  <c r="O85" i="12"/>
  <c r="C75" i="12"/>
  <c r="O75" i="12" s="1"/>
  <c r="O77" i="12" s="1"/>
  <c r="L10" i="12"/>
  <c r="H10" i="12"/>
  <c r="O103" i="12"/>
  <c r="O105" i="12" s="1"/>
  <c r="C105" i="12"/>
  <c r="K85" i="12"/>
  <c r="H66" i="12" s="1"/>
  <c r="I113" i="12"/>
  <c r="S85" i="12"/>
  <c r="C133" i="12" l="1"/>
  <c r="L66" i="12"/>
  <c r="L94" i="12"/>
  <c r="H94" i="12"/>
  <c r="C19" i="11" l="1"/>
  <c r="H69" i="9" l="1"/>
  <c r="G12" i="10" l="1"/>
  <c r="F11" i="10" l="1"/>
  <c r="G11" i="10"/>
  <c r="F12" i="10"/>
  <c r="E12" i="10"/>
  <c r="E11" i="10"/>
  <c r="F8" i="10"/>
  <c r="G8" i="10"/>
  <c r="F4" i="10"/>
  <c r="G4" i="10"/>
  <c r="F3" i="10"/>
  <c r="F5" i="10"/>
  <c r="G5" i="10"/>
  <c r="F6" i="10"/>
  <c r="G6" i="10"/>
  <c r="F7" i="10"/>
  <c r="G7" i="10"/>
  <c r="G9" i="10"/>
  <c r="F10" i="10"/>
  <c r="G10" i="10"/>
  <c r="E10" i="10"/>
  <c r="E9" i="10"/>
  <c r="E7" i="10"/>
  <c r="E6" i="10"/>
  <c r="E5" i="10"/>
  <c r="E4" i="10"/>
  <c r="E8" i="10"/>
  <c r="E5" i="11" s="1"/>
  <c r="C19" i="10"/>
  <c r="N140" i="9"/>
  <c r="M140" i="9"/>
  <c r="L140" i="9"/>
  <c r="K140" i="9"/>
  <c r="J140" i="9"/>
  <c r="I140" i="9"/>
  <c r="H140" i="9"/>
  <c r="G140" i="9"/>
  <c r="F140" i="9"/>
  <c r="R139" i="9"/>
  <c r="L141" i="9" s="1"/>
  <c r="B139" i="9"/>
  <c r="H141" i="9" s="1"/>
  <c r="N138" i="9"/>
  <c r="M138" i="9"/>
  <c r="L138" i="9"/>
  <c r="K138" i="9"/>
  <c r="J138" i="9"/>
  <c r="I138" i="9"/>
  <c r="H138" i="9"/>
  <c r="G138" i="9"/>
  <c r="F138" i="9"/>
  <c r="R137" i="9"/>
  <c r="M141" i="9" s="1"/>
  <c r="B137" i="9"/>
  <c r="G141" i="9" s="1"/>
  <c r="N136" i="9"/>
  <c r="M136" i="9"/>
  <c r="L136" i="9"/>
  <c r="K136" i="9"/>
  <c r="J136" i="9"/>
  <c r="I136" i="9"/>
  <c r="H136" i="9"/>
  <c r="G136" i="9"/>
  <c r="F136" i="9"/>
  <c r="R135" i="9"/>
  <c r="N141" i="9" s="1"/>
  <c r="B135" i="9"/>
  <c r="F141" i="9" s="1"/>
  <c r="P130" i="9"/>
  <c r="O130" i="9"/>
  <c r="N130" i="9"/>
  <c r="M130" i="9"/>
  <c r="G130" i="9"/>
  <c r="F130" i="9"/>
  <c r="E130" i="9"/>
  <c r="D130" i="9"/>
  <c r="I129" i="9" s="1"/>
  <c r="L129" i="9"/>
  <c r="K129" i="9"/>
  <c r="H129" i="9"/>
  <c r="P128" i="9"/>
  <c r="O128" i="9"/>
  <c r="N128" i="9"/>
  <c r="M128" i="9"/>
  <c r="G128" i="9"/>
  <c r="F128" i="9"/>
  <c r="E128" i="9"/>
  <c r="D128" i="9"/>
  <c r="L127" i="9"/>
  <c r="K127" i="9"/>
  <c r="I127" i="9"/>
  <c r="H127" i="9"/>
  <c r="P126" i="9"/>
  <c r="O126" i="9"/>
  <c r="N126" i="9"/>
  <c r="K125" i="9" s="1"/>
  <c r="K131" i="9" s="1"/>
  <c r="M126" i="9"/>
  <c r="G126" i="9"/>
  <c r="F126" i="9"/>
  <c r="E126" i="9"/>
  <c r="D126" i="9"/>
  <c r="L125" i="9"/>
  <c r="L131" i="9" s="1"/>
  <c r="H125" i="9"/>
  <c r="I120" i="9"/>
  <c r="D118" i="9"/>
  <c r="D117" i="9"/>
  <c r="D116" i="9"/>
  <c r="G114" i="9"/>
  <c r="N112" i="9"/>
  <c r="M112" i="9"/>
  <c r="L112" i="9"/>
  <c r="K112" i="9"/>
  <c r="J112" i="9"/>
  <c r="I112" i="9"/>
  <c r="H112" i="9"/>
  <c r="G112" i="9"/>
  <c r="F112" i="9"/>
  <c r="R111" i="9"/>
  <c r="L113" i="9" s="1"/>
  <c r="B111" i="9"/>
  <c r="H113" i="9" s="1"/>
  <c r="N110" i="9"/>
  <c r="M110" i="9"/>
  <c r="L110" i="9"/>
  <c r="K110" i="9"/>
  <c r="J110" i="9"/>
  <c r="I110" i="9"/>
  <c r="H110" i="9"/>
  <c r="G110" i="9"/>
  <c r="F110" i="9"/>
  <c r="R109" i="9"/>
  <c r="M113" i="9" s="1"/>
  <c r="B109" i="9"/>
  <c r="G113" i="9" s="1"/>
  <c r="N108" i="9"/>
  <c r="M108" i="9"/>
  <c r="L108" i="9"/>
  <c r="K108" i="9"/>
  <c r="J108" i="9"/>
  <c r="I108" i="9"/>
  <c r="H108" i="9"/>
  <c r="G108" i="9"/>
  <c r="F108" i="9"/>
  <c r="R107" i="9"/>
  <c r="N113" i="9" s="1"/>
  <c r="B107" i="9"/>
  <c r="F113" i="9" s="1"/>
  <c r="P102" i="9"/>
  <c r="O102" i="9"/>
  <c r="N102" i="9"/>
  <c r="M102" i="9"/>
  <c r="G102" i="9"/>
  <c r="F102" i="9"/>
  <c r="E102" i="9"/>
  <c r="D102" i="9"/>
  <c r="L101" i="9"/>
  <c r="I101" i="9"/>
  <c r="H101" i="9"/>
  <c r="P100" i="9"/>
  <c r="O100" i="9"/>
  <c r="N100" i="9"/>
  <c r="K99" i="9" s="1"/>
  <c r="M100" i="9"/>
  <c r="G100" i="9"/>
  <c r="F100" i="9"/>
  <c r="E100" i="9"/>
  <c r="D100" i="9"/>
  <c r="L99" i="9"/>
  <c r="H99" i="9"/>
  <c r="P98" i="9"/>
  <c r="O98" i="9"/>
  <c r="N98" i="9"/>
  <c r="M98" i="9"/>
  <c r="G98" i="9"/>
  <c r="F98" i="9"/>
  <c r="E98" i="9"/>
  <c r="D98" i="9"/>
  <c r="I97" i="9" s="1"/>
  <c r="L97" i="9"/>
  <c r="K97" i="9"/>
  <c r="H97" i="9"/>
  <c r="N92" i="9"/>
  <c r="I92" i="9"/>
  <c r="D90" i="9"/>
  <c r="D89" i="9"/>
  <c r="D88" i="9"/>
  <c r="G86" i="9"/>
  <c r="N84" i="9"/>
  <c r="M84" i="9"/>
  <c r="L84" i="9"/>
  <c r="K84" i="9"/>
  <c r="J84" i="9"/>
  <c r="I84" i="9"/>
  <c r="H84" i="9"/>
  <c r="G84" i="9"/>
  <c r="F84" i="9"/>
  <c r="R83" i="9"/>
  <c r="S83" i="9" s="1"/>
  <c r="B83" i="9"/>
  <c r="H85" i="9" s="1"/>
  <c r="A83" i="9"/>
  <c r="N82" i="9"/>
  <c r="M82" i="9"/>
  <c r="L82" i="9"/>
  <c r="K82" i="9"/>
  <c r="J82" i="9"/>
  <c r="I82" i="9"/>
  <c r="H82" i="9"/>
  <c r="G82" i="9"/>
  <c r="F82" i="9"/>
  <c r="R81" i="9"/>
  <c r="M85" i="9" s="1"/>
  <c r="B81" i="9"/>
  <c r="A81" i="9" s="1"/>
  <c r="N80" i="9"/>
  <c r="M80" i="9"/>
  <c r="L80" i="9"/>
  <c r="K80" i="9"/>
  <c r="J80" i="9"/>
  <c r="I80" i="9"/>
  <c r="H80" i="9"/>
  <c r="G80" i="9"/>
  <c r="F80" i="9"/>
  <c r="R79" i="9"/>
  <c r="S79" i="9" s="1"/>
  <c r="B79" i="9"/>
  <c r="F85" i="9" s="1"/>
  <c r="A79" i="9"/>
  <c r="A85" i="9" s="1"/>
  <c r="P74" i="9"/>
  <c r="O74" i="9"/>
  <c r="N74" i="9"/>
  <c r="K73" i="9" s="1"/>
  <c r="M74" i="9"/>
  <c r="G74" i="9"/>
  <c r="F74" i="9"/>
  <c r="E74" i="9"/>
  <c r="I73" i="9" s="1"/>
  <c r="D74" i="9"/>
  <c r="L73" i="9"/>
  <c r="H73" i="9"/>
  <c r="P72" i="9"/>
  <c r="O72" i="9"/>
  <c r="N72" i="9"/>
  <c r="M72" i="9"/>
  <c r="G72" i="9"/>
  <c r="F72" i="9"/>
  <c r="E72" i="9"/>
  <c r="D72" i="9"/>
  <c r="I71" i="9" s="1"/>
  <c r="L71" i="9"/>
  <c r="K71" i="9"/>
  <c r="H71" i="9"/>
  <c r="H75" i="9" s="1"/>
  <c r="P70" i="9"/>
  <c r="O70" i="9"/>
  <c r="N70" i="9"/>
  <c r="K69" i="9" s="1"/>
  <c r="M70" i="9"/>
  <c r="G70" i="9"/>
  <c r="F70" i="9"/>
  <c r="E70" i="9"/>
  <c r="I69" i="9" s="1"/>
  <c r="D70" i="9"/>
  <c r="L69" i="9"/>
  <c r="L75" i="9" s="1"/>
  <c r="I64" i="9"/>
  <c r="D62" i="9"/>
  <c r="D61" i="9"/>
  <c r="D60" i="9"/>
  <c r="G58" i="9"/>
  <c r="N56" i="9"/>
  <c r="M56" i="9"/>
  <c r="L56" i="9"/>
  <c r="K56" i="9"/>
  <c r="J56" i="9"/>
  <c r="I56" i="9"/>
  <c r="H56" i="9"/>
  <c r="G56" i="9"/>
  <c r="F56" i="9"/>
  <c r="R55" i="9"/>
  <c r="L57" i="9" s="1"/>
  <c r="B55" i="9"/>
  <c r="H57" i="9" s="1"/>
  <c r="N54" i="9"/>
  <c r="M54" i="9"/>
  <c r="L54" i="9"/>
  <c r="K54" i="9"/>
  <c r="J54" i="9"/>
  <c r="I54" i="9"/>
  <c r="H54" i="9"/>
  <c r="G54" i="9"/>
  <c r="F54" i="9"/>
  <c r="R53" i="9"/>
  <c r="M57" i="9" s="1"/>
  <c r="B53" i="9"/>
  <c r="G57" i="9" s="1"/>
  <c r="N52" i="9"/>
  <c r="M52" i="9"/>
  <c r="L52" i="9"/>
  <c r="K52" i="9"/>
  <c r="J52" i="9"/>
  <c r="I52" i="9"/>
  <c r="H52" i="9"/>
  <c r="G52" i="9"/>
  <c r="F52" i="9"/>
  <c r="R51" i="9"/>
  <c r="N57" i="9" s="1"/>
  <c r="B51" i="9"/>
  <c r="F57" i="9" s="1"/>
  <c r="P46" i="9"/>
  <c r="O46" i="9"/>
  <c r="N46" i="9"/>
  <c r="M46" i="9"/>
  <c r="G46" i="9"/>
  <c r="F46" i="9"/>
  <c r="E46" i="9"/>
  <c r="D46" i="9"/>
  <c r="L45" i="9"/>
  <c r="H45" i="9"/>
  <c r="P44" i="9"/>
  <c r="O44" i="9"/>
  <c r="N44" i="9"/>
  <c r="K43" i="9" s="1"/>
  <c r="M44" i="9"/>
  <c r="G44" i="9"/>
  <c r="F44" i="9"/>
  <c r="E44" i="9"/>
  <c r="D44" i="9"/>
  <c r="L43" i="9"/>
  <c r="H43" i="9"/>
  <c r="P42" i="9"/>
  <c r="O42" i="9"/>
  <c r="N42" i="9"/>
  <c r="M42" i="9"/>
  <c r="G42" i="9"/>
  <c r="F42" i="9"/>
  <c r="E42" i="9"/>
  <c r="D42" i="9"/>
  <c r="I41" i="9" s="1"/>
  <c r="L41" i="9"/>
  <c r="L47" i="9" s="1"/>
  <c r="K41" i="9"/>
  <c r="H41" i="9"/>
  <c r="N36" i="9"/>
  <c r="I36" i="9"/>
  <c r="D34" i="9"/>
  <c r="D33" i="9"/>
  <c r="D32" i="9"/>
  <c r="G30" i="9"/>
  <c r="N28" i="9"/>
  <c r="M28" i="9"/>
  <c r="L28" i="9"/>
  <c r="K28" i="9"/>
  <c r="J28" i="9"/>
  <c r="I28" i="9"/>
  <c r="H28" i="9"/>
  <c r="G28" i="9"/>
  <c r="F28" i="9"/>
  <c r="R27" i="9"/>
  <c r="L29" i="9" s="1"/>
  <c r="B27" i="9"/>
  <c r="H29" i="9" s="1"/>
  <c r="N26" i="9"/>
  <c r="M26" i="9"/>
  <c r="L26" i="9"/>
  <c r="K26" i="9"/>
  <c r="J26" i="9"/>
  <c r="I26" i="9"/>
  <c r="H26" i="9"/>
  <c r="G26" i="9"/>
  <c r="F26" i="9"/>
  <c r="R25" i="9"/>
  <c r="M29" i="9" s="1"/>
  <c r="B25" i="9"/>
  <c r="G29" i="9" s="1"/>
  <c r="N24" i="9"/>
  <c r="M24" i="9"/>
  <c r="L24" i="9"/>
  <c r="K24" i="9"/>
  <c r="J24" i="9"/>
  <c r="I24" i="9"/>
  <c r="H24" i="9"/>
  <c r="G24" i="9"/>
  <c r="F24" i="9"/>
  <c r="R23" i="9"/>
  <c r="N29" i="9" s="1"/>
  <c r="B23" i="9"/>
  <c r="F29" i="9" s="1"/>
  <c r="P18" i="9"/>
  <c r="O18" i="9"/>
  <c r="N18" i="9"/>
  <c r="M18" i="9"/>
  <c r="G18" i="9"/>
  <c r="F18" i="9"/>
  <c r="E18" i="9"/>
  <c r="I17" i="9" s="1"/>
  <c r="D18" i="9"/>
  <c r="L17" i="9"/>
  <c r="H17" i="9"/>
  <c r="P16" i="9"/>
  <c r="K15" i="9" s="1"/>
  <c r="O16" i="9"/>
  <c r="N16" i="9"/>
  <c r="M16" i="9"/>
  <c r="G16" i="9"/>
  <c r="F16" i="9"/>
  <c r="E16" i="9"/>
  <c r="D16" i="9"/>
  <c r="L15" i="9"/>
  <c r="I15" i="9"/>
  <c r="H15" i="9"/>
  <c r="P14" i="9"/>
  <c r="O14" i="9"/>
  <c r="N14" i="9"/>
  <c r="M14" i="9"/>
  <c r="G14" i="9"/>
  <c r="F14" i="9"/>
  <c r="E14" i="9"/>
  <c r="D14" i="9"/>
  <c r="L13" i="9"/>
  <c r="H13" i="9"/>
  <c r="I8" i="9"/>
  <c r="N140" i="7"/>
  <c r="M140" i="7"/>
  <c r="L140" i="7"/>
  <c r="K140" i="7"/>
  <c r="B139" i="7" s="1"/>
  <c r="J140" i="7"/>
  <c r="I140" i="7"/>
  <c r="H140" i="7"/>
  <c r="G140" i="7"/>
  <c r="F140" i="7"/>
  <c r="R139" i="7"/>
  <c r="L141" i="7" s="1"/>
  <c r="N138" i="7"/>
  <c r="M138" i="7"/>
  <c r="L138" i="7"/>
  <c r="K138" i="7"/>
  <c r="J138" i="7"/>
  <c r="I138" i="7"/>
  <c r="H138" i="7"/>
  <c r="G138" i="7"/>
  <c r="F138" i="7"/>
  <c r="B137" i="7"/>
  <c r="N136" i="7"/>
  <c r="M136" i="7"/>
  <c r="L136" i="7"/>
  <c r="K136" i="7"/>
  <c r="B135" i="7" s="1"/>
  <c r="J136" i="7"/>
  <c r="I136" i="7"/>
  <c r="H136" i="7"/>
  <c r="G136" i="7"/>
  <c r="F136" i="7"/>
  <c r="R135" i="7"/>
  <c r="N141" i="7" s="1"/>
  <c r="P130" i="7"/>
  <c r="O130" i="7"/>
  <c r="N130" i="7"/>
  <c r="M130" i="7"/>
  <c r="G130" i="7"/>
  <c r="F130" i="7"/>
  <c r="E130" i="7"/>
  <c r="D130" i="7"/>
  <c r="L129" i="7"/>
  <c r="I129" i="7"/>
  <c r="H129" i="7"/>
  <c r="P128" i="7"/>
  <c r="O128" i="7"/>
  <c r="N128" i="7"/>
  <c r="K127" i="7" s="1"/>
  <c r="M128" i="7"/>
  <c r="G128" i="7"/>
  <c r="F128" i="7"/>
  <c r="E128" i="7"/>
  <c r="I127" i="7" s="1"/>
  <c r="D128" i="7"/>
  <c r="L127" i="7"/>
  <c r="H127" i="7"/>
  <c r="P126" i="7"/>
  <c r="O126" i="7"/>
  <c r="N126" i="7"/>
  <c r="M126" i="7"/>
  <c r="G126" i="7"/>
  <c r="F126" i="7"/>
  <c r="E126" i="7"/>
  <c r="I125" i="7" s="1"/>
  <c r="D126" i="7"/>
  <c r="L125" i="7"/>
  <c r="H125" i="7"/>
  <c r="H131" i="7" s="1"/>
  <c r="I120" i="7"/>
  <c r="D118" i="7"/>
  <c r="D117" i="7"/>
  <c r="D116" i="7"/>
  <c r="G114" i="7"/>
  <c r="N112" i="7"/>
  <c r="M112" i="7"/>
  <c r="L112" i="7"/>
  <c r="K112" i="7"/>
  <c r="B111" i="7" s="1"/>
  <c r="J112" i="7"/>
  <c r="I112" i="7"/>
  <c r="H112" i="7"/>
  <c r="G112" i="7"/>
  <c r="F112" i="7"/>
  <c r="R111" i="7"/>
  <c r="L113" i="7" s="1"/>
  <c r="N110" i="7"/>
  <c r="M110" i="7"/>
  <c r="L110" i="7"/>
  <c r="K110" i="7"/>
  <c r="J110" i="7"/>
  <c r="I110" i="7"/>
  <c r="H110" i="7"/>
  <c r="G110" i="7"/>
  <c r="F110" i="7"/>
  <c r="B109" i="7"/>
  <c r="N108" i="7"/>
  <c r="M108" i="7"/>
  <c r="L108" i="7"/>
  <c r="K108" i="7"/>
  <c r="B107" i="7" s="1"/>
  <c r="J108" i="7"/>
  <c r="I108" i="7"/>
  <c r="H108" i="7"/>
  <c r="G108" i="7"/>
  <c r="F108" i="7"/>
  <c r="R107" i="7"/>
  <c r="N113" i="7" s="1"/>
  <c r="P102" i="7"/>
  <c r="O102" i="7"/>
  <c r="N102" i="7"/>
  <c r="M102" i="7"/>
  <c r="G102" i="7"/>
  <c r="F102" i="7"/>
  <c r="E102" i="7"/>
  <c r="D102" i="7"/>
  <c r="L101" i="7"/>
  <c r="I101" i="7"/>
  <c r="H101" i="7"/>
  <c r="P100" i="7"/>
  <c r="O100" i="7"/>
  <c r="N100" i="7"/>
  <c r="K99" i="7" s="1"/>
  <c r="M100" i="7"/>
  <c r="G100" i="7"/>
  <c r="F100" i="7"/>
  <c r="E100" i="7"/>
  <c r="I99" i="7" s="1"/>
  <c r="D100" i="7"/>
  <c r="L99" i="7"/>
  <c r="H99" i="7"/>
  <c r="P98" i="7"/>
  <c r="O98" i="7"/>
  <c r="N98" i="7"/>
  <c r="M98" i="7"/>
  <c r="G98" i="7"/>
  <c r="F98" i="7"/>
  <c r="E98" i="7"/>
  <c r="I97" i="7" s="1"/>
  <c r="D98" i="7"/>
  <c r="L97" i="7"/>
  <c r="H97" i="7"/>
  <c r="H103" i="7" s="1"/>
  <c r="N92" i="7"/>
  <c r="I92" i="7"/>
  <c r="D90" i="7"/>
  <c r="D89" i="7"/>
  <c r="D88" i="7"/>
  <c r="G86" i="7"/>
  <c r="N84" i="7"/>
  <c r="M84" i="7"/>
  <c r="L84" i="7"/>
  <c r="K84" i="7"/>
  <c r="J84" i="7"/>
  <c r="I84" i="7"/>
  <c r="H84" i="7"/>
  <c r="G84" i="7"/>
  <c r="F84" i="7"/>
  <c r="B83" i="7" s="1"/>
  <c r="R83" i="7"/>
  <c r="S83" i="7" s="1"/>
  <c r="N82" i="7"/>
  <c r="M82" i="7"/>
  <c r="L82" i="7"/>
  <c r="K82" i="7"/>
  <c r="J82" i="7"/>
  <c r="I82" i="7"/>
  <c r="H82" i="7"/>
  <c r="G82" i="7"/>
  <c r="F82" i="7"/>
  <c r="B81" i="7"/>
  <c r="N80" i="7"/>
  <c r="M80" i="7"/>
  <c r="L80" i="7"/>
  <c r="K80" i="7"/>
  <c r="J80" i="7"/>
  <c r="I80" i="7"/>
  <c r="H80" i="7"/>
  <c r="G80" i="7"/>
  <c r="F80" i="7"/>
  <c r="B79" i="7" s="1"/>
  <c r="R79" i="7"/>
  <c r="S79" i="7" s="1"/>
  <c r="P74" i="7"/>
  <c r="O74" i="7"/>
  <c r="N74" i="7"/>
  <c r="K73" i="7" s="1"/>
  <c r="M74" i="7"/>
  <c r="G74" i="7"/>
  <c r="F74" i="7"/>
  <c r="E74" i="7"/>
  <c r="I73" i="7" s="1"/>
  <c r="D74" i="7"/>
  <c r="L73" i="7"/>
  <c r="H73" i="7"/>
  <c r="P72" i="7"/>
  <c r="O72" i="7"/>
  <c r="N72" i="7"/>
  <c r="M72" i="7"/>
  <c r="G72" i="7"/>
  <c r="F72" i="7"/>
  <c r="E72" i="7"/>
  <c r="D72" i="7"/>
  <c r="L71" i="7"/>
  <c r="H71" i="7"/>
  <c r="P70" i="7"/>
  <c r="O70" i="7"/>
  <c r="N70" i="7"/>
  <c r="K69" i="7" s="1"/>
  <c r="M70" i="7"/>
  <c r="G70" i="7"/>
  <c r="F70" i="7"/>
  <c r="E70" i="7"/>
  <c r="I69" i="7" s="1"/>
  <c r="D70" i="7"/>
  <c r="L69" i="7"/>
  <c r="H69" i="7"/>
  <c r="H75" i="7" s="1"/>
  <c r="I64" i="7"/>
  <c r="D62" i="7"/>
  <c r="D61" i="7"/>
  <c r="D60" i="7"/>
  <c r="G58" i="7"/>
  <c r="N56" i="7"/>
  <c r="M56" i="7"/>
  <c r="L56" i="7"/>
  <c r="K56" i="7"/>
  <c r="B55" i="7" s="1"/>
  <c r="J56" i="7"/>
  <c r="I56" i="7"/>
  <c r="H56" i="7"/>
  <c r="G56" i="7"/>
  <c r="F56" i="7"/>
  <c r="R55" i="7"/>
  <c r="L57" i="7" s="1"/>
  <c r="N54" i="7"/>
  <c r="M54" i="7"/>
  <c r="L54" i="7"/>
  <c r="K54" i="7"/>
  <c r="J54" i="7"/>
  <c r="I54" i="7"/>
  <c r="H54" i="7"/>
  <c r="G54" i="7"/>
  <c r="F54" i="7"/>
  <c r="B53" i="7"/>
  <c r="N52" i="7"/>
  <c r="M52" i="7"/>
  <c r="L52" i="7"/>
  <c r="K52" i="7"/>
  <c r="B51" i="7" s="1"/>
  <c r="J52" i="7"/>
  <c r="I52" i="7"/>
  <c r="H52" i="7"/>
  <c r="G52" i="7"/>
  <c r="F52" i="7"/>
  <c r="R51" i="7"/>
  <c r="N57" i="7" s="1"/>
  <c r="P46" i="7"/>
  <c r="O46" i="7"/>
  <c r="N46" i="7"/>
  <c r="M46" i="7"/>
  <c r="G46" i="7"/>
  <c r="F46" i="7"/>
  <c r="E46" i="7"/>
  <c r="D46" i="7"/>
  <c r="L45" i="7"/>
  <c r="H45" i="7"/>
  <c r="P44" i="7"/>
  <c r="O44" i="7"/>
  <c r="N44" i="7"/>
  <c r="K43" i="7" s="1"/>
  <c r="M44" i="7"/>
  <c r="G44" i="7"/>
  <c r="F44" i="7"/>
  <c r="E44" i="7"/>
  <c r="I43" i="7" s="1"/>
  <c r="D44" i="7"/>
  <c r="L43" i="7"/>
  <c r="H43" i="7"/>
  <c r="P42" i="7"/>
  <c r="O42" i="7"/>
  <c r="N42" i="7"/>
  <c r="M42" i="7"/>
  <c r="G42" i="7"/>
  <c r="F42" i="7"/>
  <c r="E42" i="7"/>
  <c r="I41" i="7" s="1"/>
  <c r="D42" i="7"/>
  <c r="L41" i="7"/>
  <c r="H41" i="7"/>
  <c r="H47" i="7" s="1"/>
  <c r="N36" i="7"/>
  <c r="I36" i="7"/>
  <c r="D34" i="7"/>
  <c r="D33" i="7"/>
  <c r="D32" i="7"/>
  <c r="G30" i="7"/>
  <c r="M29" i="7"/>
  <c r="N28" i="7"/>
  <c r="M28" i="7"/>
  <c r="L28" i="7"/>
  <c r="K28" i="7"/>
  <c r="J28" i="7"/>
  <c r="I28" i="7"/>
  <c r="H28" i="7"/>
  <c r="G28" i="7"/>
  <c r="F28" i="7"/>
  <c r="B27" i="7" s="1"/>
  <c r="N26" i="7"/>
  <c r="M26" i="7"/>
  <c r="L26" i="7"/>
  <c r="K26" i="7"/>
  <c r="B25" i="7" s="1"/>
  <c r="J26" i="7"/>
  <c r="I26" i="7"/>
  <c r="H26" i="7"/>
  <c r="G26" i="7"/>
  <c r="F26" i="7"/>
  <c r="R25" i="7"/>
  <c r="N24" i="7"/>
  <c r="M24" i="7"/>
  <c r="L24" i="7"/>
  <c r="K24" i="7"/>
  <c r="J24" i="7"/>
  <c r="I24" i="7"/>
  <c r="H24" i="7"/>
  <c r="G24" i="7"/>
  <c r="F24" i="7"/>
  <c r="B23" i="7" s="1"/>
  <c r="P18" i="7"/>
  <c r="O18" i="7"/>
  <c r="N18" i="7"/>
  <c r="K17" i="7" s="1"/>
  <c r="M18" i="7"/>
  <c r="G18" i="7"/>
  <c r="F18" i="7"/>
  <c r="E18" i="7"/>
  <c r="D18" i="7"/>
  <c r="L17" i="7"/>
  <c r="H17" i="7"/>
  <c r="P16" i="7"/>
  <c r="O16" i="7"/>
  <c r="N16" i="7"/>
  <c r="M16" i="7"/>
  <c r="G16" i="7"/>
  <c r="F16" i="7"/>
  <c r="E16" i="7"/>
  <c r="D16" i="7"/>
  <c r="L15" i="7"/>
  <c r="H15" i="7"/>
  <c r="P14" i="7"/>
  <c r="O14" i="7"/>
  <c r="N14" i="7"/>
  <c r="M14" i="7"/>
  <c r="G14" i="7"/>
  <c r="F14" i="7"/>
  <c r="E14" i="7"/>
  <c r="D14" i="7"/>
  <c r="I13" i="7" s="1"/>
  <c r="L13" i="7"/>
  <c r="K13" i="7"/>
  <c r="H13" i="7"/>
  <c r="I8" i="7"/>
  <c r="K45" i="9" l="1"/>
  <c r="I45" i="9"/>
  <c r="K47" i="9"/>
  <c r="H47" i="9"/>
  <c r="I43" i="9"/>
  <c r="I125" i="9"/>
  <c r="I131" i="9" s="1"/>
  <c r="H131" i="9"/>
  <c r="K101" i="9"/>
  <c r="K103" i="9" s="1"/>
  <c r="L103" i="9"/>
  <c r="I99" i="9"/>
  <c r="I103" i="9"/>
  <c r="H103" i="9"/>
  <c r="I75" i="9"/>
  <c r="K75" i="9"/>
  <c r="C75" i="9" s="1"/>
  <c r="O75" i="9" s="1"/>
  <c r="O77" i="9" s="1"/>
  <c r="L19" i="9"/>
  <c r="I13" i="9"/>
  <c r="K17" i="9"/>
  <c r="H19" i="9"/>
  <c r="K13" i="9"/>
  <c r="K19" i="9" s="1"/>
  <c r="I19" i="9"/>
  <c r="K129" i="7"/>
  <c r="K125" i="7"/>
  <c r="K131" i="7" s="1"/>
  <c r="K101" i="7"/>
  <c r="K97" i="7"/>
  <c r="K103" i="7" s="1"/>
  <c r="I71" i="7"/>
  <c r="K71" i="7"/>
  <c r="K75" i="7" s="1"/>
  <c r="I45" i="7"/>
  <c r="K45" i="7"/>
  <c r="K41" i="7"/>
  <c r="L19" i="7"/>
  <c r="I17" i="7"/>
  <c r="K15" i="7"/>
  <c r="H19" i="7"/>
  <c r="I15" i="7"/>
  <c r="S81" i="9"/>
  <c r="S85" i="9" s="1"/>
  <c r="G85" i="9"/>
  <c r="L85" i="9"/>
  <c r="N85" i="9"/>
  <c r="G113" i="7"/>
  <c r="G141" i="7"/>
  <c r="R23" i="7"/>
  <c r="N29" i="7" s="1"/>
  <c r="R27" i="7"/>
  <c r="L29" i="7" s="1"/>
  <c r="I47" i="7"/>
  <c r="F57" i="7"/>
  <c r="H57" i="7"/>
  <c r="I75" i="7"/>
  <c r="A81" i="7"/>
  <c r="N85" i="7"/>
  <c r="I103" i="7"/>
  <c r="F113" i="7"/>
  <c r="H113" i="7"/>
  <c r="I131" i="7"/>
  <c r="F141" i="7"/>
  <c r="H141" i="7"/>
  <c r="K19" i="7"/>
  <c r="G29" i="7"/>
  <c r="L47" i="7"/>
  <c r="R53" i="7"/>
  <c r="M57" i="7" s="1"/>
  <c r="L75" i="7"/>
  <c r="A79" i="7"/>
  <c r="F85" i="7"/>
  <c r="R81" i="7"/>
  <c r="A83" i="7"/>
  <c r="H85" i="7"/>
  <c r="G85" i="7"/>
  <c r="L85" i="7"/>
  <c r="L103" i="7"/>
  <c r="C103" i="7" s="1"/>
  <c r="R109" i="7"/>
  <c r="M113" i="7" s="1"/>
  <c r="L131" i="7"/>
  <c r="R137" i="7"/>
  <c r="M141" i="7" s="1"/>
  <c r="O141" i="9" l="1"/>
  <c r="K141" i="9" s="1"/>
  <c r="E141" i="9"/>
  <c r="I141" i="9" s="1"/>
  <c r="I47" i="9"/>
  <c r="C47" i="9"/>
  <c r="E57" i="9"/>
  <c r="I57" i="9" s="1"/>
  <c r="O57" i="9"/>
  <c r="K57" i="9" s="1"/>
  <c r="L38" i="9" s="1"/>
  <c r="H38" i="9"/>
  <c r="H122" i="9"/>
  <c r="L122" i="9"/>
  <c r="C131" i="9"/>
  <c r="C133" i="9" s="1"/>
  <c r="E113" i="9"/>
  <c r="I113" i="9" s="1"/>
  <c r="C103" i="9"/>
  <c r="H94" i="9"/>
  <c r="O113" i="9"/>
  <c r="K113" i="9" s="1"/>
  <c r="O85" i="9"/>
  <c r="E85" i="9"/>
  <c r="I85" i="9" s="1"/>
  <c r="E29" i="9"/>
  <c r="I29" i="9" s="1"/>
  <c r="C19" i="9"/>
  <c r="O19" i="9" s="1"/>
  <c r="O21" i="9" s="1"/>
  <c r="H10" i="9"/>
  <c r="O29" i="9"/>
  <c r="K29" i="9" s="1"/>
  <c r="L10" i="9" s="1"/>
  <c r="C131" i="7"/>
  <c r="C133" i="7" s="1"/>
  <c r="C75" i="7"/>
  <c r="O75" i="7" s="1"/>
  <c r="O77" i="7" s="1"/>
  <c r="K47" i="7"/>
  <c r="C47" i="7"/>
  <c r="O47" i="7" s="1"/>
  <c r="O49" i="7" s="1"/>
  <c r="I19" i="7"/>
  <c r="C19" i="7"/>
  <c r="O19" i="7" s="1"/>
  <c r="O21" i="7" s="1"/>
  <c r="C21" i="7"/>
  <c r="K85" i="9"/>
  <c r="L66" i="9" s="1"/>
  <c r="C105" i="9"/>
  <c r="O103" i="9"/>
  <c r="O105" i="9" s="1"/>
  <c r="C105" i="7"/>
  <c r="O103" i="7"/>
  <c r="O105" i="7" s="1"/>
  <c r="O29" i="7"/>
  <c r="K29" i="7" s="1"/>
  <c r="E141" i="7"/>
  <c r="I141" i="7" s="1"/>
  <c r="H94" i="7"/>
  <c r="E113" i="7"/>
  <c r="I113" i="7" s="1"/>
  <c r="E85" i="7"/>
  <c r="I85" i="7" s="1"/>
  <c r="H38" i="7"/>
  <c r="E57" i="7"/>
  <c r="O141" i="7"/>
  <c r="K141" i="7" s="1"/>
  <c r="L122" i="7" s="1"/>
  <c r="O113" i="7"/>
  <c r="K113" i="7" s="1"/>
  <c r="L94" i="7" s="1"/>
  <c r="F29" i="7"/>
  <c r="E29" i="7"/>
  <c r="I29" i="7" s="1"/>
  <c r="H10" i="7" s="1"/>
  <c r="O85" i="7"/>
  <c r="O57" i="7"/>
  <c r="K57" i="7" s="1"/>
  <c r="M85" i="7"/>
  <c r="K85" i="7" s="1"/>
  <c r="L66" i="7" s="1"/>
  <c r="S81" i="7"/>
  <c r="S85" i="7" s="1"/>
  <c r="A85" i="7"/>
  <c r="G57" i="7"/>
  <c r="H29" i="7"/>
  <c r="O47" i="9" l="1"/>
  <c r="O49" i="9" s="1"/>
  <c r="C49" i="9"/>
  <c r="O131" i="9"/>
  <c r="O133" i="9" s="1"/>
  <c r="L94" i="9"/>
  <c r="H66" i="9"/>
  <c r="C21" i="9"/>
  <c r="H122" i="7"/>
  <c r="O131" i="7"/>
  <c r="O133" i="7" s="1"/>
  <c r="H66" i="7"/>
  <c r="C49" i="7"/>
  <c r="L10" i="7"/>
  <c r="I57" i="7"/>
  <c r="L38" i="7" s="1"/>
  <c r="N140" i="3" l="1"/>
  <c r="M140" i="3"/>
  <c r="L140" i="3"/>
  <c r="K140" i="3"/>
  <c r="B139" i="3" s="1"/>
  <c r="J140" i="3"/>
  <c r="I140" i="3"/>
  <c r="H140" i="3"/>
  <c r="G140" i="3"/>
  <c r="F140" i="3"/>
  <c r="R139" i="3"/>
  <c r="L141" i="3" s="1"/>
  <c r="N138" i="3"/>
  <c r="M138" i="3"/>
  <c r="L138" i="3"/>
  <c r="K138" i="3"/>
  <c r="J138" i="3"/>
  <c r="I138" i="3"/>
  <c r="H138" i="3"/>
  <c r="G138" i="3"/>
  <c r="F138" i="3"/>
  <c r="B137" i="3"/>
  <c r="N136" i="3"/>
  <c r="M136" i="3"/>
  <c r="L136" i="3"/>
  <c r="K136" i="3"/>
  <c r="B135" i="3" s="1"/>
  <c r="J136" i="3"/>
  <c r="I136" i="3"/>
  <c r="H136" i="3"/>
  <c r="G136" i="3"/>
  <c r="F136" i="3"/>
  <c r="R135" i="3"/>
  <c r="N141" i="3" s="1"/>
  <c r="H131" i="3"/>
  <c r="P130" i="3"/>
  <c r="O130" i="3"/>
  <c r="N130" i="3"/>
  <c r="K129" i="3" s="1"/>
  <c r="M130" i="3"/>
  <c r="G130" i="3"/>
  <c r="F130" i="3"/>
  <c r="E130" i="3"/>
  <c r="D130" i="3"/>
  <c r="L129" i="3"/>
  <c r="I129" i="3"/>
  <c r="H129" i="3"/>
  <c r="P128" i="3"/>
  <c r="O128" i="3"/>
  <c r="N128" i="3"/>
  <c r="K127" i="3" s="1"/>
  <c r="M128" i="3"/>
  <c r="G128" i="3"/>
  <c r="F128" i="3"/>
  <c r="E128" i="3"/>
  <c r="I127" i="3" s="1"/>
  <c r="D128" i="3"/>
  <c r="L127" i="3"/>
  <c r="H127" i="3"/>
  <c r="P126" i="3"/>
  <c r="O126" i="3"/>
  <c r="N126" i="3"/>
  <c r="K125" i="3" s="1"/>
  <c r="K131" i="3" s="1"/>
  <c r="M126" i="3"/>
  <c r="G126" i="3"/>
  <c r="F126" i="3"/>
  <c r="E126" i="3"/>
  <c r="D126" i="3"/>
  <c r="L125" i="3"/>
  <c r="I125" i="3"/>
  <c r="H125" i="3"/>
  <c r="I120" i="3"/>
  <c r="D118" i="3"/>
  <c r="D117" i="3"/>
  <c r="D116" i="3"/>
  <c r="G114" i="3"/>
  <c r="N112" i="3"/>
  <c r="M112" i="3"/>
  <c r="L112" i="3"/>
  <c r="K112" i="3"/>
  <c r="B111" i="3" s="1"/>
  <c r="J112" i="3"/>
  <c r="I112" i="3"/>
  <c r="H112" i="3"/>
  <c r="G112" i="3"/>
  <c r="F112" i="3"/>
  <c r="R111" i="3"/>
  <c r="L113" i="3" s="1"/>
  <c r="N110" i="3"/>
  <c r="M110" i="3"/>
  <c r="L110" i="3"/>
  <c r="K110" i="3"/>
  <c r="J110" i="3"/>
  <c r="I110" i="3"/>
  <c r="H110" i="3"/>
  <c r="G110" i="3"/>
  <c r="F110" i="3"/>
  <c r="B109" i="3"/>
  <c r="N108" i="3"/>
  <c r="M108" i="3"/>
  <c r="L108" i="3"/>
  <c r="K108" i="3"/>
  <c r="B107" i="3" s="1"/>
  <c r="J108" i="3"/>
  <c r="I108" i="3"/>
  <c r="H108" i="3"/>
  <c r="G108" i="3"/>
  <c r="F108" i="3"/>
  <c r="R107" i="3"/>
  <c r="N113" i="3" s="1"/>
  <c r="H103" i="3"/>
  <c r="P102" i="3"/>
  <c r="O102" i="3"/>
  <c r="N102" i="3"/>
  <c r="K101" i="3" s="1"/>
  <c r="M102" i="3"/>
  <c r="G102" i="3"/>
  <c r="F102" i="3"/>
  <c r="E102" i="3"/>
  <c r="D102" i="3"/>
  <c r="L101" i="3"/>
  <c r="I101" i="3"/>
  <c r="H101" i="3"/>
  <c r="P100" i="3"/>
  <c r="O100" i="3"/>
  <c r="N100" i="3"/>
  <c r="K99" i="3" s="1"/>
  <c r="M100" i="3"/>
  <c r="G100" i="3"/>
  <c r="F100" i="3"/>
  <c r="E100" i="3"/>
  <c r="I99" i="3" s="1"/>
  <c r="D100" i="3"/>
  <c r="L99" i="3"/>
  <c r="H99" i="3"/>
  <c r="P98" i="3"/>
  <c r="O98" i="3"/>
  <c r="N98" i="3"/>
  <c r="K97" i="3" s="1"/>
  <c r="K103" i="3" s="1"/>
  <c r="M98" i="3"/>
  <c r="G98" i="3"/>
  <c r="F98" i="3"/>
  <c r="E98" i="3"/>
  <c r="D98" i="3"/>
  <c r="L97" i="3"/>
  <c r="I97" i="3"/>
  <c r="H97" i="3"/>
  <c r="N92" i="3"/>
  <c r="I92" i="3"/>
  <c r="D90" i="3"/>
  <c r="D89" i="3"/>
  <c r="D88" i="3"/>
  <c r="G86" i="3"/>
  <c r="N84" i="3"/>
  <c r="M84" i="3"/>
  <c r="L84" i="3"/>
  <c r="K84" i="3"/>
  <c r="J84" i="3"/>
  <c r="I84" i="3"/>
  <c r="H84" i="3"/>
  <c r="G84" i="3"/>
  <c r="F84" i="3"/>
  <c r="B83" i="3" s="1"/>
  <c r="R83" i="3"/>
  <c r="S83" i="3" s="1"/>
  <c r="N82" i="3"/>
  <c r="M82" i="3"/>
  <c r="L82" i="3"/>
  <c r="K82" i="3"/>
  <c r="J82" i="3"/>
  <c r="I82" i="3"/>
  <c r="H82" i="3"/>
  <c r="G82" i="3"/>
  <c r="F82" i="3"/>
  <c r="B81" i="3"/>
  <c r="N80" i="3"/>
  <c r="M80" i="3"/>
  <c r="L80" i="3"/>
  <c r="K80" i="3"/>
  <c r="J80" i="3"/>
  <c r="I80" i="3"/>
  <c r="H80" i="3"/>
  <c r="G80" i="3"/>
  <c r="F80" i="3"/>
  <c r="B79" i="3" s="1"/>
  <c r="R79" i="3"/>
  <c r="S79" i="3" s="1"/>
  <c r="P74" i="3"/>
  <c r="O74" i="3"/>
  <c r="N74" i="3"/>
  <c r="K73" i="3" s="1"/>
  <c r="M74" i="3"/>
  <c r="G74" i="3"/>
  <c r="F74" i="3"/>
  <c r="E74" i="3"/>
  <c r="D74" i="3"/>
  <c r="L73" i="3"/>
  <c r="I73" i="3"/>
  <c r="H73" i="3"/>
  <c r="P72" i="3"/>
  <c r="O72" i="3"/>
  <c r="N72" i="3"/>
  <c r="K71" i="3" s="1"/>
  <c r="M72" i="3"/>
  <c r="G72" i="3"/>
  <c r="F72" i="3"/>
  <c r="E72" i="3"/>
  <c r="I71" i="3" s="1"/>
  <c r="D72" i="3"/>
  <c r="L71" i="3"/>
  <c r="H71" i="3"/>
  <c r="P70" i="3"/>
  <c r="O70" i="3"/>
  <c r="N70" i="3"/>
  <c r="K69" i="3" s="1"/>
  <c r="K75" i="3" s="1"/>
  <c r="M70" i="3"/>
  <c r="G70" i="3"/>
  <c r="F70" i="3"/>
  <c r="E70" i="3"/>
  <c r="D70" i="3"/>
  <c r="L69" i="3"/>
  <c r="I69" i="3"/>
  <c r="H69" i="3"/>
  <c r="H75" i="3" s="1"/>
  <c r="I64" i="3"/>
  <c r="D62" i="3"/>
  <c r="D61" i="3"/>
  <c r="D60" i="3"/>
  <c r="G58" i="3"/>
  <c r="N56" i="3"/>
  <c r="M56" i="3"/>
  <c r="L56" i="3"/>
  <c r="K56" i="3"/>
  <c r="B55" i="3" s="1"/>
  <c r="J56" i="3"/>
  <c r="I56" i="3"/>
  <c r="H56" i="3"/>
  <c r="G56" i="3"/>
  <c r="F56" i="3"/>
  <c r="R55" i="3"/>
  <c r="L57" i="3" s="1"/>
  <c r="N54" i="3"/>
  <c r="M54" i="3"/>
  <c r="L54" i="3"/>
  <c r="K54" i="3"/>
  <c r="J54" i="3"/>
  <c r="I54" i="3"/>
  <c r="H54" i="3"/>
  <c r="G54" i="3"/>
  <c r="F54" i="3"/>
  <c r="B53" i="3"/>
  <c r="N52" i="3"/>
  <c r="M52" i="3"/>
  <c r="L52" i="3"/>
  <c r="K52" i="3"/>
  <c r="B51" i="3" s="1"/>
  <c r="J52" i="3"/>
  <c r="I52" i="3"/>
  <c r="H52" i="3"/>
  <c r="G52" i="3"/>
  <c r="F52" i="3"/>
  <c r="R51" i="3"/>
  <c r="N57" i="3" s="1"/>
  <c r="H47" i="3"/>
  <c r="P46" i="3"/>
  <c r="O46" i="3"/>
  <c r="N46" i="3"/>
  <c r="K45" i="3" s="1"/>
  <c r="M46" i="3"/>
  <c r="G46" i="3"/>
  <c r="F46" i="3"/>
  <c r="E46" i="3"/>
  <c r="D46" i="3"/>
  <c r="L45" i="3"/>
  <c r="I45" i="3"/>
  <c r="H45" i="3"/>
  <c r="P44" i="3"/>
  <c r="O44" i="3"/>
  <c r="N44" i="3"/>
  <c r="K43" i="3" s="1"/>
  <c r="M44" i="3"/>
  <c r="G44" i="3"/>
  <c r="F44" i="3"/>
  <c r="E44" i="3"/>
  <c r="I43" i="3" s="1"/>
  <c r="D44" i="3"/>
  <c r="L43" i="3"/>
  <c r="H43" i="3"/>
  <c r="P42" i="3"/>
  <c r="O42" i="3"/>
  <c r="N42" i="3"/>
  <c r="K41" i="3" s="1"/>
  <c r="K47" i="3" s="1"/>
  <c r="M42" i="3"/>
  <c r="G42" i="3"/>
  <c r="F42" i="3"/>
  <c r="E42" i="3"/>
  <c r="D42" i="3"/>
  <c r="L41" i="3"/>
  <c r="I41" i="3"/>
  <c r="H41" i="3"/>
  <c r="N36" i="3"/>
  <c r="I36" i="3"/>
  <c r="D34" i="3"/>
  <c r="D33" i="3"/>
  <c r="D32" i="3"/>
  <c r="G30" i="3"/>
  <c r="M29" i="3"/>
  <c r="N28" i="3"/>
  <c r="M28" i="3"/>
  <c r="L28" i="3"/>
  <c r="K28" i="3"/>
  <c r="J28" i="3"/>
  <c r="I28" i="3"/>
  <c r="H28" i="3"/>
  <c r="G28" i="3"/>
  <c r="F28" i="3"/>
  <c r="B27" i="3" s="1"/>
  <c r="N26" i="3"/>
  <c r="M26" i="3"/>
  <c r="L26" i="3"/>
  <c r="K26" i="3"/>
  <c r="B25" i="3" s="1"/>
  <c r="J26" i="3"/>
  <c r="I26" i="3"/>
  <c r="H26" i="3"/>
  <c r="G26" i="3"/>
  <c r="F26" i="3"/>
  <c r="R25" i="3"/>
  <c r="N24" i="3"/>
  <c r="M24" i="3"/>
  <c r="L24" i="3"/>
  <c r="K24" i="3"/>
  <c r="J24" i="3"/>
  <c r="I24" i="3"/>
  <c r="H24" i="3"/>
  <c r="G24" i="3"/>
  <c r="F24" i="3"/>
  <c r="B23" i="3" s="1"/>
  <c r="L19" i="3"/>
  <c r="P18" i="3"/>
  <c r="O18" i="3"/>
  <c r="N18" i="3"/>
  <c r="M18" i="3"/>
  <c r="G18" i="3"/>
  <c r="F18" i="3"/>
  <c r="E18" i="3"/>
  <c r="D18" i="3"/>
  <c r="I17" i="3" s="1"/>
  <c r="L17" i="3"/>
  <c r="K17" i="3"/>
  <c r="H17" i="3"/>
  <c r="P16" i="3"/>
  <c r="O16" i="3"/>
  <c r="N16" i="3"/>
  <c r="M16" i="3"/>
  <c r="G16" i="3"/>
  <c r="F16" i="3"/>
  <c r="E16" i="3"/>
  <c r="D16" i="3"/>
  <c r="I15" i="3" s="1"/>
  <c r="I19" i="3" s="1"/>
  <c r="L15" i="3"/>
  <c r="K15" i="3"/>
  <c r="H15" i="3"/>
  <c r="P14" i="3"/>
  <c r="O14" i="3"/>
  <c r="N14" i="3"/>
  <c r="M14" i="3"/>
  <c r="G14" i="3"/>
  <c r="F14" i="3"/>
  <c r="E14" i="3"/>
  <c r="D14" i="3"/>
  <c r="I13" i="3" s="1"/>
  <c r="L13" i="3"/>
  <c r="K13" i="3"/>
  <c r="H13" i="3"/>
  <c r="H19" i="3" s="1"/>
  <c r="I8" i="3"/>
  <c r="C19" i="2"/>
  <c r="G12" i="2"/>
  <c r="G12" i="5" s="1"/>
  <c r="F12" i="2"/>
  <c r="F12" i="5" s="1"/>
  <c r="E12" i="2"/>
  <c r="E12" i="5" s="1"/>
  <c r="G11" i="2"/>
  <c r="G8" i="5" s="1"/>
  <c r="F11" i="2"/>
  <c r="F8" i="5" s="1"/>
  <c r="E11" i="2"/>
  <c r="E8" i="5" s="1"/>
  <c r="G10" i="2"/>
  <c r="G11" i="5" s="1"/>
  <c r="F10" i="2"/>
  <c r="F11" i="5" s="1"/>
  <c r="E10" i="2"/>
  <c r="E11" i="5" s="1"/>
  <c r="G9" i="2"/>
  <c r="G10" i="5" s="1"/>
  <c r="F9" i="2"/>
  <c r="F10" i="5" s="1"/>
  <c r="E9" i="2"/>
  <c r="E10" i="5" s="1"/>
  <c r="G8" i="2"/>
  <c r="G9" i="5" s="1"/>
  <c r="E8" i="2"/>
  <c r="E9" i="5" s="1"/>
  <c r="G7" i="2"/>
  <c r="G6" i="5" s="1"/>
  <c r="F7" i="2"/>
  <c r="F6" i="5" s="1"/>
  <c r="E7" i="2"/>
  <c r="E6" i="5" s="1"/>
  <c r="G6" i="2"/>
  <c r="G5" i="5" s="1"/>
  <c r="G3" i="10" s="1"/>
  <c r="F6" i="2"/>
  <c r="F5" i="5" s="1"/>
  <c r="E6" i="2"/>
  <c r="E5" i="5" s="1"/>
  <c r="G5" i="2"/>
  <c r="G3" i="5" s="1"/>
  <c r="F5" i="2"/>
  <c r="F3" i="5" s="1"/>
  <c r="E5" i="2"/>
  <c r="G4" i="2"/>
  <c r="G4" i="5" s="1"/>
  <c r="F4" i="2"/>
  <c r="F4" i="5" s="1"/>
  <c r="E4" i="2"/>
  <c r="E4" i="5" s="1"/>
  <c r="G3" i="2"/>
  <c r="G7" i="5" s="1"/>
  <c r="F3" i="2"/>
  <c r="F7" i="5" s="1"/>
  <c r="E3" i="2"/>
  <c r="E7" i="5" s="1"/>
  <c r="M141" i="1"/>
  <c r="N140" i="1"/>
  <c r="M140" i="1"/>
  <c r="L140" i="1"/>
  <c r="K140" i="1"/>
  <c r="J140" i="1"/>
  <c r="I140" i="1"/>
  <c r="H140" i="1"/>
  <c r="G140" i="1"/>
  <c r="F140" i="1"/>
  <c r="B139" i="1" s="1"/>
  <c r="N138" i="1"/>
  <c r="M138" i="1"/>
  <c r="L138" i="1"/>
  <c r="K138" i="1"/>
  <c r="B137" i="1" s="1"/>
  <c r="J138" i="1"/>
  <c r="I138" i="1"/>
  <c r="H138" i="1"/>
  <c r="G138" i="1"/>
  <c r="F138" i="1"/>
  <c r="R137" i="1"/>
  <c r="N136" i="1"/>
  <c r="M136" i="1"/>
  <c r="L136" i="1"/>
  <c r="K136" i="1"/>
  <c r="J136" i="1"/>
  <c r="I136" i="1"/>
  <c r="H136" i="1"/>
  <c r="G136" i="1"/>
  <c r="F136" i="1"/>
  <c r="B135" i="1" s="1"/>
  <c r="P130" i="1"/>
  <c r="O130" i="1"/>
  <c r="N130" i="1"/>
  <c r="M130" i="1"/>
  <c r="K129" i="1" s="1"/>
  <c r="G130" i="1"/>
  <c r="F130" i="1"/>
  <c r="E130" i="1"/>
  <c r="D130" i="1"/>
  <c r="L129" i="1"/>
  <c r="I129" i="1"/>
  <c r="H129" i="1"/>
  <c r="P128" i="1"/>
  <c r="O128" i="1"/>
  <c r="N128" i="1"/>
  <c r="M128" i="1"/>
  <c r="K127" i="1" s="1"/>
  <c r="G128" i="1"/>
  <c r="F128" i="1"/>
  <c r="E128" i="1"/>
  <c r="D128" i="1"/>
  <c r="R127" i="1"/>
  <c r="R129" i="1" s="1"/>
  <c r="L127" i="1"/>
  <c r="L131" i="1" s="1"/>
  <c r="I127" i="1"/>
  <c r="H127" i="1"/>
  <c r="B127" i="1"/>
  <c r="B129" i="1" s="1"/>
  <c r="P126" i="1"/>
  <c r="O126" i="1"/>
  <c r="N126" i="1"/>
  <c r="M126" i="1"/>
  <c r="G126" i="1"/>
  <c r="F126" i="1"/>
  <c r="E126" i="1"/>
  <c r="D126" i="1"/>
  <c r="I125" i="1" s="1"/>
  <c r="I131" i="1" s="1"/>
  <c r="L125" i="1"/>
  <c r="K125" i="1"/>
  <c r="K131" i="1" s="1"/>
  <c r="H125" i="1"/>
  <c r="H131" i="1" s="1"/>
  <c r="I120" i="1"/>
  <c r="D118" i="1"/>
  <c r="D117" i="1"/>
  <c r="D116" i="1"/>
  <c r="G114" i="1"/>
  <c r="N112" i="1"/>
  <c r="M112" i="1"/>
  <c r="L112" i="1"/>
  <c r="K112" i="1"/>
  <c r="J112" i="1"/>
  <c r="I112" i="1"/>
  <c r="H112" i="1"/>
  <c r="G112" i="1"/>
  <c r="F112" i="1"/>
  <c r="B111" i="1"/>
  <c r="N110" i="1"/>
  <c r="M110" i="1"/>
  <c r="L110" i="1"/>
  <c r="K110" i="1"/>
  <c r="B109" i="1" s="1"/>
  <c r="J110" i="1"/>
  <c r="I110" i="1"/>
  <c r="H110" i="1"/>
  <c r="G110" i="1"/>
  <c r="F110" i="1"/>
  <c r="R109" i="1"/>
  <c r="M113" i="1" s="1"/>
  <c r="N108" i="1"/>
  <c r="M108" i="1"/>
  <c r="L108" i="1"/>
  <c r="K108" i="1"/>
  <c r="J108" i="1"/>
  <c r="I108" i="1"/>
  <c r="H108" i="1"/>
  <c r="G108" i="1"/>
  <c r="F108" i="1"/>
  <c r="B107" i="1"/>
  <c r="P102" i="1"/>
  <c r="O102" i="1"/>
  <c r="N102" i="1"/>
  <c r="M102" i="1"/>
  <c r="K101" i="1" s="1"/>
  <c r="G102" i="1"/>
  <c r="F102" i="1"/>
  <c r="E102" i="1"/>
  <c r="D102" i="1"/>
  <c r="L101" i="1"/>
  <c r="I101" i="1"/>
  <c r="H101" i="1"/>
  <c r="B101" i="1"/>
  <c r="P100" i="1"/>
  <c r="O100" i="1"/>
  <c r="N100" i="1"/>
  <c r="M100" i="1"/>
  <c r="K99" i="1" s="1"/>
  <c r="G100" i="1"/>
  <c r="F100" i="1"/>
  <c r="E100" i="1"/>
  <c r="D100" i="1"/>
  <c r="I99" i="1" s="1"/>
  <c r="R99" i="1"/>
  <c r="R101" i="1" s="1"/>
  <c r="L99" i="1"/>
  <c r="L103" i="1" s="1"/>
  <c r="H99" i="1"/>
  <c r="B99" i="1"/>
  <c r="P98" i="1"/>
  <c r="O98" i="1"/>
  <c r="N98" i="1"/>
  <c r="M98" i="1"/>
  <c r="G98" i="1"/>
  <c r="F98" i="1"/>
  <c r="E98" i="1"/>
  <c r="D98" i="1"/>
  <c r="I97" i="1" s="1"/>
  <c r="I103" i="1" s="1"/>
  <c r="L97" i="1"/>
  <c r="K97" i="1"/>
  <c r="H97" i="1"/>
  <c r="H103" i="1" s="1"/>
  <c r="N92" i="1"/>
  <c r="I92" i="1"/>
  <c r="D90" i="1"/>
  <c r="D89" i="1"/>
  <c r="D88" i="1"/>
  <c r="G86" i="1"/>
  <c r="N84" i="1"/>
  <c r="M84" i="1"/>
  <c r="L84" i="1"/>
  <c r="K84" i="1"/>
  <c r="J84" i="1"/>
  <c r="I84" i="1"/>
  <c r="H84" i="1"/>
  <c r="G84" i="1"/>
  <c r="F84" i="1"/>
  <c r="B83" i="1"/>
  <c r="N82" i="1"/>
  <c r="M82" i="1"/>
  <c r="L82" i="1"/>
  <c r="K82" i="1"/>
  <c r="J82" i="1"/>
  <c r="I82" i="1"/>
  <c r="H82" i="1"/>
  <c r="G82" i="1"/>
  <c r="F82" i="1"/>
  <c r="B81" i="1" s="1"/>
  <c r="R81" i="1"/>
  <c r="S81" i="1" s="1"/>
  <c r="N80" i="1"/>
  <c r="M80" i="1"/>
  <c r="L80" i="1"/>
  <c r="K80" i="1"/>
  <c r="J80" i="1"/>
  <c r="I80" i="1"/>
  <c r="H80" i="1"/>
  <c r="G80" i="1"/>
  <c r="F80" i="1"/>
  <c r="B79" i="1"/>
  <c r="P74" i="1"/>
  <c r="O74" i="1"/>
  <c r="N74" i="1"/>
  <c r="M74" i="1"/>
  <c r="K73" i="1" s="1"/>
  <c r="G74" i="1"/>
  <c r="F74" i="1"/>
  <c r="E74" i="1"/>
  <c r="D74" i="1"/>
  <c r="I73" i="1" s="1"/>
  <c r="R73" i="1"/>
  <c r="L73" i="1"/>
  <c r="L75" i="1" s="1"/>
  <c r="H73" i="1"/>
  <c r="B73" i="1"/>
  <c r="P72" i="1"/>
  <c r="O72" i="1"/>
  <c r="N72" i="1"/>
  <c r="M72" i="1"/>
  <c r="G72" i="1"/>
  <c r="F72" i="1"/>
  <c r="E72" i="1"/>
  <c r="D72" i="1"/>
  <c r="I71" i="1" s="1"/>
  <c r="L71" i="1"/>
  <c r="K71" i="1"/>
  <c r="H71" i="1"/>
  <c r="P70" i="1"/>
  <c r="O70" i="1"/>
  <c r="N70" i="1"/>
  <c r="M70" i="1"/>
  <c r="G70" i="1"/>
  <c r="F70" i="1"/>
  <c r="E70" i="1"/>
  <c r="D70" i="1"/>
  <c r="I69" i="1" s="1"/>
  <c r="I75" i="1" s="1"/>
  <c r="L69" i="1"/>
  <c r="K69" i="1"/>
  <c r="K75" i="1" s="1"/>
  <c r="H69" i="1"/>
  <c r="I64" i="1"/>
  <c r="D62" i="1"/>
  <c r="D61" i="1"/>
  <c r="D60" i="1"/>
  <c r="G58" i="1"/>
  <c r="N56" i="1"/>
  <c r="M56" i="1"/>
  <c r="L56" i="1"/>
  <c r="K56" i="1"/>
  <c r="J56" i="1"/>
  <c r="I56" i="1"/>
  <c r="H56" i="1"/>
  <c r="G56" i="1"/>
  <c r="F56" i="1"/>
  <c r="B55" i="1"/>
  <c r="N54" i="1"/>
  <c r="M54" i="1"/>
  <c r="L54" i="1"/>
  <c r="K54" i="1"/>
  <c r="B53" i="1" s="1"/>
  <c r="J54" i="1"/>
  <c r="I54" i="1"/>
  <c r="H54" i="1"/>
  <c r="G54" i="1"/>
  <c r="F54" i="1"/>
  <c r="R53" i="1"/>
  <c r="M57" i="1" s="1"/>
  <c r="N52" i="1"/>
  <c r="M52" i="1"/>
  <c r="L52" i="1"/>
  <c r="K52" i="1"/>
  <c r="J52" i="1"/>
  <c r="I52" i="1"/>
  <c r="H52" i="1"/>
  <c r="G52" i="1"/>
  <c r="F52" i="1"/>
  <c r="B51" i="1"/>
  <c r="P46" i="1"/>
  <c r="O46" i="1"/>
  <c r="N46" i="1"/>
  <c r="M46" i="1"/>
  <c r="K45" i="1" s="1"/>
  <c r="G46" i="1"/>
  <c r="F46" i="1"/>
  <c r="E46" i="1"/>
  <c r="D46" i="1"/>
  <c r="I45" i="1" s="1"/>
  <c r="R45" i="1"/>
  <c r="L45" i="1"/>
  <c r="L47" i="1" s="1"/>
  <c r="H45" i="1"/>
  <c r="B45" i="1"/>
  <c r="P44" i="1"/>
  <c r="O44" i="1"/>
  <c r="N44" i="1"/>
  <c r="M44" i="1"/>
  <c r="G44" i="1"/>
  <c r="F44" i="1"/>
  <c r="E44" i="1"/>
  <c r="D44" i="1"/>
  <c r="I43" i="1" s="1"/>
  <c r="L43" i="1"/>
  <c r="K43" i="1"/>
  <c r="H43" i="1"/>
  <c r="P42" i="1"/>
  <c r="O42" i="1"/>
  <c r="N42" i="1"/>
  <c r="M42" i="1"/>
  <c r="G42" i="1"/>
  <c r="F42" i="1"/>
  <c r="E42" i="1"/>
  <c r="D42" i="1"/>
  <c r="I41" i="1" s="1"/>
  <c r="L41" i="1"/>
  <c r="K41" i="1"/>
  <c r="K47" i="1" s="1"/>
  <c r="H41" i="1"/>
  <c r="N36" i="1"/>
  <c r="I36" i="1"/>
  <c r="D34" i="1"/>
  <c r="D33" i="1"/>
  <c r="D32" i="1"/>
  <c r="G30" i="1"/>
  <c r="L29" i="1"/>
  <c r="N28" i="1"/>
  <c r="M28" i="1"/>
  <c r="L28" i="1"/>
  <c r="K28" i="1"/>
  <c r="B27" i="1" s="1"/>
  <c r="J28" i="1"/>
  <c r="I28" i="1"/>
  <c r="H28" i="1"/>
  <c r="G28" i="1"/>
  <c r="F28" i="1"/>
  <c r="R27" i="1"/>
  <c r="N26" i="1"/>
  <c r="M26" i="1"/>
  <c r="L26" i="1"/>
  <c r="K26" i="1"/>
  <c r="J26" i="1"/>
  <c r="I26" i="1"/>
  <c r="H26" i="1"/>
  <c r="G26" i="1"/>
  <c r="F26" i="1"/>
  <c r="B25" i="1" s="1"/>
  <c r="N24" i="1"/>
  <c r="M24" i="1"/>
  <c r="L24" i="1"/>
  <c r="K24" i="1"/>
  <c r="B23" i="1" s="1"/>
  <c r="J24" i="1"/>
  <c r="I24" i="1"/>
  <c r="H24" i="1"/>
  <c r="G24" i="1"/>
  <c r="F24" i="1"/>
  <c r="R23" i="1"/>
  <c r="N29" i="1" s="1"/>
  <c r="P18" i="1"/>
  <c r="O18" i="1"/>
  <c r="N18" i="1"/>
  <c r="M18" i="1"/>
  <c r="G18" i="1"/>
  <c r="F18" i="1"/>
  <c r="E18" i="1"/>
  <c r="I17" i="1" s="1"/>
  <c r="D18" i="1"/>
  <c r="L17" i="1"/>
  <c r="K17" i="1"/>
  <c r="H17" i="1"/>
  <c r="P16" i="1"/>
  <c r="O16" i="1"/>
  <c r="N16" i="1"/>
  <c r="M16" i="1"/>
  <c r="G16" i="1"/>
  <c r="F16" i="1"/>
  <c r="E16" i="1"/>
  <c r="I15" i="1" s="1"/>
  <c r="D16" i="1"/>
  <c r="R15" i="1"/>
  <c r="R17" i="1" s="1"/>
  <c r="L15" i="1"/>
  <c r="K15" i="1"/>
  <c r="K19" i="1" s="1"/>
  <c r="H15" i="1"/>
  <c r="B15" i="1"/>
  <c r="B17" i="1" s="1"/>
  <c r="P14" i="1"/>
  <c r="O14" i="1"/>
  <c r="N14" i="1"/>
  <c r="K13" i="1" s="1"/>
  <c r="M14" i="1"/>
  <c r="G14" i="1"/>
  <c r="F14" i="1"/>
  <c r="E14" i="1"/>
  <c r="D14" i="1"/>
  <c r="L13" i="1"/>
  <c r="L19" i="1" s="1"/>
  <c r="I13" i="1"/>
  <c r="I19" i="1" s="1"/>
  <c r="E29" i="1" s="1"/>
  <c r="H13" i="1"/>
  <c r="H19" i="1" s="1"/>
  <c r="I8" i="1"/>
  <c r="O57" i="3" l="1"/>
  <c r="C19" i="3"/>
  <c r="R23" i="3"/>
  <c r="N29" i="3" s="1"/>
  <c r="R27" i="3"/>
  <c r="L29" i="3" s="1"/>
  <c r="I47" i="3"/>
  <c r="C47" i="3"/>
  <c r="F57" i="3"/>
  <c r="H57" i="3"/>
  <c r="I75" i="3"/>
  <c r="O85" i="3" s="1"/>
  <c r="C75" i="3"/>
  <c r="O75" i="3" s="1"/>
  <c r="O77" i="3" s="1"/>
  <c r="N85" i="3"/>
  <c r="I103" i="3"/>
  <c r="C103" i="3"/>
  <c r="F113" i="3"/>
  <c r="H113" i="3"/>
  <c r="I131" i="3"/>
  <c r="C131" i="3"/>
  <c r="F141" i="3"/>
  <c r="H141" i="3"/>
  <c r="K19" i="3"/>
  <c r="G29" i="3"/>
  <c r="L47" i="3"/>
  <c r="R53" i="3"/>
  <c r="M57" i="3" s="1"/>
  <c r="K57" i="3" s="1"/>
  <c r="L75" i="3"/>
  <c r="A79" i="3"/>
  <c r="F85" i="3"/>
  <c r="R81" i="3"/>
  <c r="A83" i="3"/>
  <c r="H85" i="3"/>
  <c r="L85" i="3"/>
  <c r="L103" i="3"/>
  <c r="R109" i="3"/>
  <c r="M113" i="3" s="1"/>
  <c r="L131" i="3"/>
  <c r="R137" i="3"/>
  <c r="M141" i="3" s="1"/>
  <c r="O29" i="1"/>
  <c r="G29" i="1"/>
  <c r="E85" i="1"/>
  <c r="H66" i="1"/>
  <c r="E141" i="1"/>
  <c r="C19" i="1"/>
  <c r="I47" i="1"/>
  <c r="C131" i="1"/>
  <c r="R25" i="1"/>
  <c r="M29" i="1" s="1"/>
  <c r="K29" i="1"/>
  <c r="G57" i="1"/>
  <c r="O57" i="1"/>
  <c r="A83" i="1"/>
  <c r="O85" i="1"/>
  <c r="G113" i="1"/>
  <c r="R135" i="1"/>
  <c r="N141" i="1" s="1"/>
  <c r="R139" i="1"/>
  <c r="L141" i="1" s="1"/>
  <c r="F29" i="1"/>
  <c r="I29" i="1" s="1"/>
  <c r="H29" i="1"/>
  <c r="H47" i="1"/>
  <c r="C47" i="1" s="1"/>
  <c r="R51" i="1"/>
  <c r="N57" i="1" s="1"/>
  <c r="R55" i="1"/>
  <c r="L57" i="1" s="1"/>
  <c r="K57" i="1" s="1"/>
  <c r="H75" i="1"/>
  <c r="C75" i="1" s="1"/>
  <c r="O75" i="1" s="1"/>
  <c r="O77" i="1" s="1"/>
  <c r="R79" i="1"/>
  <c r="A81" i="1"/>
  <c r="G85" i="1"/>
  <c r="R83" i="1"/>
  <c r="H85" i="1"/>
  <c r="M85" i="1"/>
  <c r="K103" i="1"/>
  <c r="R107" i="1"/>
  <c r="N113" i="1" s="1"/>
  <c r="R111" i="1"/>
  <c r="L113" i="1" s="1"/>
  <c r="G141" i="1"/>
  <c r="O141" i="1"/>
  <c r="M85" i="3" l="1"/>
  <c r="K85" i="3" s="1"/>
  <c r="S81" i="3"/>
  <c r="S85" i="3" s="1"/>
  <c r="C133" i="3"/>
  <c r="O131" i="3"/>
  <c r="O133" i="3" s="1"/>
  <c r="C105" i="3"/>
  <c r="O103" i="3"/>
  <c r="O105" i="3" s="1"/>
  <c r="C49" i="3"/>
  <c r="O47" i="3"/>
  <c r="O49" i="3" s="1"/>
  <c r="G57" i="3"/>
  <c r="O19" i="3"/>
  <c r="O21" i="3" s="1"/>
  <c r="C21" i="3"/>
  <c r="G141" i="3"/>
  <c r="G113" i="3"/>
  <c r="G85" i="3"/>
  <c r="L10" i="3"/>
  <c r="O29" i="3"/>
  <c r="K29" i="3" s="1"/>
  <c r="H122" i="3"/>
  <c r="E141" i="3"/>
  <c r="I141" i="3" s="1"/>
  <c r="H94" i="3"/>
  <c r="E113" i="3"/>
  <c r="A81" i="3"/>
  <c r="A85" i="3" s="1"/>
  <c r="H66" i="3"/>
  <c r="E85" i="3"/>
  <c r="I85" i="3" s="1"/>
  <c r="E57" i="3"/>
  <c r="I57" i="3" s="1"/>
  <c r="H38" i="3" s="1"/>
  <c r="O141" i="3"/>
  <c r="K141" i="3" s="1"/>
  <c r="L122" i="3" s="1"/>
  <c r="O113" i="3"/>
  <c r="K113" i="3" s="1"/>
  <c r="F29" i="3"/>
  <c r="E29" i="3"/>
  <c r="I29" i="3" s="1"/>
  <c r="L38" i="3"/>
  <c r="H29" i="3"/>
  <c r="L10" i="1"/>
  <c r="L94" i="1"/>
  <c r="O113" i="1"/>
  <c r="K113" i="1" s="1"/>
  <c r="N85" i="1"/>
  <c r="S79" i="1"/>
  <c r="O47" i="1"/>
  <c r="O49" i="1" s="1"/>
  <c r="C49" i="1"/>
  <c r="K141" i="1"/>
  <c r="H141" i="1"/>
  <c r="C103" i="1"/>
  <c r="C21" i="1"/>
  <c r="O19" i="1"/>
  <c r="O21" i="1" s="1"/>
  <c r="H113" i="1"/>
  <c r="H57" i="1"/>
  <c r="L85" i="1"/>
  <c r="K85" i="1" s="1"/>
  <c r="S83" i="1"/>
  <c r="F85" i="1"/>
  <c r="A79" i="1"/>
  <c r="A85" i="1" s="1"/>
  <c r="O131" i="1"/>
  <c r="O133" i="1" s="1"/>
  <c r="C133" i="1"/>
  <c r="E57" i="1"/>
  <c r="I57" i="1" s="1"/>
  <c r="L38" i="1" s="1"/>
  <c r="H38" i="1"/>
  <c r="F141" i="1"/>
  <c r="I141" i="1" s="1"/>
  <c r="F113" i="1"/>
  <c r="E113" i="1"/>
  <c r="I85" i="1"/>
  <c r="F57" i="1"/>
  <c r="L66" i="3" l="1"/>
  <c r="H10" i="3"/>
  <c r="I113" i="3"/>
  <c r="L94" i="3" s="1"/>
  <c r="L66" i="1"/>
  <c r="O103" i="1"/>
  <c r="O105" i="1" s="1"/>
  <c r="C105" i="1"/>
  <c r="L122" i="1"/>
  <c r="I113" i="1"/>
  <c r="H94" i="1" s="1"/>
  <c r="S85" i="1"/>
  <c r="C19" i="5" l="1"/>
</calcChain>
</file>

<file path=xl/sharedStrings.xml><?xml version="1.0" encoding="utf-8"?>
<sst xmlns="http://schemas.openxmlformats.org/spreadsheetml/2006/main" count="3343" uniqueCount="155">
  <si>
    <t xml:space="preserve"> Luftgewehr Landesliga</t>
  </si>
  <si>
    <t>Runde</t>
  </si>
  <si>
    <t>Termin:</t>
  </si>
  <si>
    <t>Ort:</t>
  </si>
  <si>
    <t>LUFTGEWEHR</t>
  </si>
  <si>
    <t>Landesliga</t>
  </si>
  <si>
    <t>Begegnung</t>
  </si>
  <si>
    <t>MP</t>
  </si>
  <si>
    <t>St.</t>
  </si>
  <si>
    <t>Schütze</t>
  </si>
  <si>
    <t>P1</t>
  </si>
  <si>
    <t>P2</t>
  </si>
  <si>
    <t>P3</t>
  </si>
  <si>
    <t>P4</t>
  </si>
  <si>
    <t>Punkte</t>
  </si>
  <si>
    <t>:</t>
  </si>
  <si>
    <t>Gesamt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</si>
  <si>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</si>
  <si>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</si>
  <si>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</si>
  <si>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</si>
  <si>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</si>
  <si>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</si>
  <si>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</si>
  <si>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>Stechen 2</t>
  </si>
  <si>
    <t>Stechen 3</t>
  </si>
  <si>
    <t>Mannschafts punkte</t>
  </si>
  <si>
    <t>Einzelpunkte</t>
  </si>
  <si>
    <t>Ringe</t>
  </si>
  <si>
    <t>1.</t>
  </si>
  <si>
    <t>Knittelfeld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</si>
  <si>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</si>
  <si>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</si>
  <si>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</si>
  <si>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</si>
  <si>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</si>
  <si>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</si>
  <si>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</si>
  <si>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</si>
  <si>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</si>
  <si>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2. Runde</t>
  </si>
  <si>
    <t>Mannschaftspunkte</t>
  </si>
  <si>
    <t>Die Wertung ergibt sich aus erreichten Mannschaftspunkten. Bei Punktegleichstand werden die erreichten</t>
  </si>
  <si>
    <t xml:space="preserve"> Einzelpunkte gezählt, sollte es noch immer Gleichstand geben, wird die Gesamtringzahl gezählt.</t>
  </si>
  <si>
    <t>Bruck und Weitendorf/W haben vorgeschossen.</t>
  </si>
  <si>
    <t>Tabelle LG Landesliga  2018/2019</t>
  </si>
  <si>
    <t>1. Runde</t>
  </si>
  <si>
    <t>SAISON 2018 / 19</t>
  </si>
  <si>
    <t>SV Langenwang</t>
  </si>
  <si>
    <t>SV Knittelfeld</t>
  </si>
  <si>
    <t>Rohrbacher SSV</t>
  </si>
  <si>
    <t>Brucker SV</t>
  </si>
  <si>
    <t>Kapfenberger SV</t>
  </si>
  <si>
    <t>SV Hitzendorf</t>
  </si>
  <si>
    <t>SV Feistritztal</t>
  </si>
  <si>
    <t>SV Krieglach</t>
  </si>
  <si>
    <t>SG d. Liezener Jäger</t>
  </si>
  <si>
    <t>SV RB Eggersdorf</t>
  </si>
  <si>
    <t>Vereinsnamen</t>
  </si>
  <si>
    <t>20.10.2018 / 11:00</t>
  </si>
  <si>
    <t>10:45 Probe, 11:00 Wettkampf in Feistritztal</t>
  </si>
  <si>
    <t>Matzer Madeleine</t>
  </si>
  <si>
    <t>Pink Daniel</t>
  </si>
  <si>
    <t>Krasser Sophia</t>
  </si>
  <si>
    <t>Geisler Daniel</t>
  </si>
  <si>
    <t>Maierhofer Alexander</t>
  </si>
  <si>
    <t>Geisler Michael</t>
  </si>
  <si>
    <t>Vereine</t>
  </si>
  <si>
    <t>10:45 Probe, 11:00 Wettkampf in Knittelfeld</t>
  </si>
  <si>
    <t>Jansenberger Anna</t>
  </si>
  <si>
    <t>Rohrer Thomas</t>
  </si>
  <si>
    <t>Reiter Christine</t>
  </si>
  <si>
    <t>Gschoderer Cäcilia</t>
  </si>
  <si>
    <t>Scheucher Michaela</t>
  </si>
  <si>
    <t>Taucher Heinrich</t>
  </si>
  <si>
    <t>10:45 Probe, 11:00 Wettkampf in Krieglach</t>
  </si>
  <si>
    <t>Mazilo Harald</t>
  </si>
  <si>
    <t>Bauernhofer Josef</t>
  </si>
  <si>
    <t>Neuburger Martin</t>
  </si>
  <si>
    <t>Hofer Gerhard</t>
  </si>
  <si>
    <t>Pillhofer Philipp</t>
  </si>
  <si>
    <t>Bosak Gerhard</t>
  </si>
  <si>
    <t>10:45 Probe, 11:00 Wettkampf in Eggersdorf</t>
  </si>
  <si>
    <t>Kaufmann David</t>
  </si>
  <si>
    <t>Ninaus Katrin</t>
  </si>
  <si>
    <t>Herold Lisa</t>
  </si>
  <si>
    <t>Durstmüller Viktoria</t>
  </si>
  <si>
    <t>Kristandl Martin</t>
  </si>
  <si>
    <t>Durstmüller Eduard</t>
  </si>
  <si>
    <t>10:45 Probe, 11:00 Wettkampf in Bruck</t>
  </si>
  <si>
    <t>Fölzer Verona</t>
  </si>
  <si>
    <t>Karlon Alexander</t>
  </si>
  <si>
    <t>Fölzer Karl-Heinz</t>
  </si>
  <si>
    <t>Hausegger Harald</t>
  </si>
  <si>
    <t>Haubmann Stefanie</t>
  </si>
  <si>
    <t>Zeiringer Nico</t>
  </si>
  <si>
    <t>09:45-10:00 Probe, 10:00-11:00 Wettkampf in Knittelfeld</t>
  </si>
  <si>
    <t>Glockengießer Manfred</t>
  </si>
  <si>
    <t>Grün Günther</t>
  </si>
  <si>
    <t>Leitner Erwin</t>
  </si>
  <si>
    <t>11:30-11:45 Probe, 11:45-12:45 Wettkampf in Knittelfeld</t>
  </si>
  <si>
    <t>Strempfl Martin</t>
  </si>
  <si>
    <t>Gölles Franz</t>
  </si>
  <si>
    <t>Schrittwieser Daniel</t>
  </si>
  <si>
    <t>Pirkmann Julia</t>
  </si>
  <si>
    <t>Kristandl Manfred</t>
  </si>
  <si>
    <t>Hütter Rupert</t>
  </si>
  <si>
    <t xml:space="preserve">13:45-14:00 Probe, 14:00-15:00 Wettkampf in </t>
  </si>
  <si>
    <t xml:space="preserve">15:30-15:45 Probe,15:45-16:45 Wettkampf </t>
  </si>
  <si>
    <t xml:space="preserve">15:30-15:45 Probe,15:45-16:45 Wettkampf in </t>
  </si>
  <si>
    <t>13:30-13:45 Probe, 13:45-14:45 Wettkampf in Knittelfeld</t>
  </si>
  <si>
    <t>15:15-15:30 Probe, 15:30-16:30 Wettkampf in Knittelfeld</t>
  </si>
  <si>
    <t>Mötschlmaier Laura</t>
  </si>
  <si>
    <t>3. Runde</t>
  </si>
  <si>
    <t>Bruck</t>
  </si>
  <si>
    <t>Grabensberger Siegfried</t>
  </si>
  <si>
    <t>Durstmüller Valentina</t>
  </si>
  <si>
    <t>Schwarz Nicole</t>
  </si>
  <si>
    <t>Langenwang</t>
  </si>
  <si>
    <t>Stainz</t>
  </si>
  <si>
    <t>4. Runde</t>
  </si>
  <si>
    <t>Loibnegger Karin</t>
  </si>
  <si>
    <t>Bärnbach</t>
  </si>
  <si>
    <t>09:45 Probe, 10:00-11:00 Wettkampf</t>
  </si>
  <si>
    <t>11:30 Probe, 11:45-12:45 Wettkampf</t>
  </si>
  <si>
    <t>13:15 Probe, 13:30-14:30 Wettkampf</t>
  </si>
  <si>
    <t>Raith Ewald</t>
  </si>
  <si>
    <t>15:00 Probe, 15:15-16:15 Wettkampf</t>
  </si>
  <si>
    <t>16:45 Probe, 17:00-18:00 Wettkampf</t>
  </si>
  <si>
    <t>5. Runde</t>
  </si>
  <si>
    <t>6. Runde</t>
  </si>
  <si>
    <t>Krieglach</t>
  </si>
  <si>
    <t>Bichler Klaus</t>
  </si>
  <si>
    <t>Kindberg</t>
  </si>
  <si>
    <t>Meissl Theresa</t>
  </si>
  <si>
    <t>Lang Nico</t>
  </si>
  <si>
    <t>Arbesleitner Katrin</t>
  </si>
  <si>
    <t>7. Runde</t>
  </si>
  <si>
    <t>13:45 Probe 14:00-15:00 Wettkampf</t>
  </si>
  <si>
    <t>Ozlberger Johanna</t>
  </si>
  <si>
    <t>Mazillo Harald</t>
  </si>
  <si>
    <t>Eberl August</t>
  </si>
  <si>
    <t>15:15 Probe 15:30-16:30 Wettkampf</t>
  </si>
  <si>
    <t>Polding Alfred</t>
  </si>
  <si>
    <t>8. Runde</t>
  </si>
  <si>
    <t>9. Runde</t>
  </si>
  <si>
    <t>Hottowy Bernhard</t>
  </si>
  <si>
    <t>09:15 Probe, 09:30-10:30 Wettkampf</t>
  </si>
  <si>
    <t>11:00 Probe,11:15-12:15 Wettkampf</t>
  </si>
  <si>
    <t>12:45 Probe,13:00-14:00 Wettkampf</t>
  </si>
  <si>
    <t>Relegation</t>
  </si>
  <si>
    <t>Wotruba Elfriede</t>
  </si>
  <si>
    <t>Seebacher Thomas</t>
  </si>
  <si>
    <t>Pircher Johanna</t>
  </si>
  <si>
    <t>Gröbming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</si>
</sst>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64" fontId="1" fillId="5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64" fontId="1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64" fontId="5" fillId="0" borderId="27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Protection="1"/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3" fillId="0" borderId="27" xfId="0" applyFont="1" applyBorder="1"/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wrapText="1"/>
    </xf>
    <xf numFmtId="0" fontId="13" fillId="0" borderId="16" xfId="0" applyFont="1" applyBorder="1"/>
    <xf numFmtId="164" fontId="13" fillId="0" borderId="16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/>
    <xf numFmtId="0" fontId="16" fillId="0" borderId="0" xfId="0" applyFont="1"/>
    <xf numFmtId="0" fontId="5" fillId="0" borderId="0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164" fontId="13" fillId="0" borderId="0" xfId="0" applyNumberFormat="1" applyFont="1" applyBorder="1" applyAlignment="1">
      <alignment horizontal="center"/>
    </xf>
    <xf numFmtId="0" fontId="15" fillId="0" borderId="0" xfId="0" applyFont="1" applyBorder="1" applyAlignment="1"/>
    <xf numFmtId="0" fontId="16" fillId="0" borderId="0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Fill="1"/>
    <xf numFmtId="0" fontId="12" fillId="0" borderId="0" xfId="0" applyFont="1" applyFill="1" applyBorder="1" applyAlignment="1"/>
    <xf numFmtId="0" fontId="0" fillId="0" borderId="0" xfId="0" applyFill="1" applyBorder="1"/>
    <xf numFmtId="0" fontId="14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/>
    <xf numFmtId="0" fontId="17" fillId="0" borderId="27" xfId="0" applyFont="1" applyBorder="1"/>
    <xf numFmtId="0" fontId="5" fillId="0" borderId="0" xfId="0" applyFont="1" applyBorder="1" applyAlignment="1" applyProtection="1">
      <alignment horizontal="center" vertical="center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" fillId="5" borderId="47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5" fillId="0" borderId="1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52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3" borderId="2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2" fillId="7" borderId="28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53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0" fontId="5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right" vertical="center" wrapText="1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164" fontId="1" fillId="5" borderId="36" xfId="0" applyNumberFormat="1" applyFont="1" applyFill="1" applyBorder="1" applyAlignment="1" applyProtection="1">
      <alignment horizontal="center" vertical="center"/>
      <protection locked="0"/>
    </xf>
    <xf numFmtId="164" fontId="1" fillId="5" borderId="35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165" fontId="13" fillId="0" borderId="16" xfId="0" applyNumberFormat="1" applyFont="1" applyBorder="1" applyAlignment="1">
      <alignment horizontal="center"/>
    </xf>
    <xf numFmtId="0" fontId="18" fillId="0" borderId="27" xfId="0" applyFont="1" applyBorder="1"/>
    <xf numFmtId="0" fontId="18" fillId="0" borderId="16" xfId="0" applyFont="1" applyBorder="1"/>
    <xf numFmtId="165" fontId="18" fillId="0" borderId="16" xfId="0" applyNumberFormat="1" applyFont="1" applyBorder="1" applyAlignment="1">
      <alignment horizontal="center"/>
    </xf>
    <xf numFmtId="0" fontId="19" fillId="0" borderId="27" xfId="0" applyFont="1" applyBorder="1"/>
    <xf numFmtId="0" fontId="19" fillId="0" borderId="16" xfId="0" applyFont="1" applyBorder="1"/>
    <xf numFmtId="165" fontId="19" fillId="0" borderId="16" xfId="0" applyNumberFormat="1" applyFont="1" applyBorder="1" applyAlignment="1">
      <alignment horizontal="center"/>
    </xf>
    <xf numFmtId="164" fontId="19" fillId="0" borderId="16" xfId="0" applyNumberFormat="1" applyFont="1" applyBorder="1"/>
    <xf numFmtId="164" fontId="18" fillId="0" borderId="16" xfId="0" applyNumberFormat="1" applyFont="1" applyBorder="1"/>
  </cellXfs>
  <cellStyles count="1">
    <cellStyle name="Standard" xfId="0" builtinId="0"/>
  </cellStyles>
  <dxfs count="248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661894-2D27-42D3-B87F-EB340D95CBF7}" name="Vereinsname_" displayName="Vereinsname_" ref="A1:A11" totalsRowShown="0">
  <autoFilter ref="A1:A11" xr:uid="{13D02AFC-EA66-4A32-A2F8-8AEA67CC0E49}"/>
  <sortState ref="A2:A11">
    <sortCondition ref="A1:A11"/>
  </sortState>
  <tableColumns count="1">
    <tableColumn id="1" xr3:uid="{2AF85B1F-C06B-41B9-8A8B-2358C5D1C275}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CE32-C84C-4392-940E-D3415BA0D74C}">
  <dimension ref="A2:DD141"/>
  <sheetViews>
    <sheetView topLeftCell="A112" workbookViewId="0">
      <selection activeCell="H122" sqref="H122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2851562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2851562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180" t="s">
        <v>1</v>
      </c>
      <c r="E2" s="180"/>
      <c r="F2" s="180"/>
      <c r="G2" s="3">
        <v>1</v>
      </c>
      <c r="H2" s="181" t="s">
        <v>2</v>
      </c>
      <c r="I2" s="181"/>
      <c r="J2" s="182" t="s">
        <v>59</v>
      </c>
      <c r="K2" s="183"/>
      <c r="L2" s="183"/>
      <c r="M2" s="183"/>
      <c r="N2" s="2" t="s">
        <v>3</v>
      </c>
      <c r="O2" s="184" t="s">
        <v>67</v>
      </c>
      <c r="P2" s="184"/>
      <c r="Q2" s="184"/>
    </row>
    <row r="3" spans="2:18" ht="19.5" customHeight="1" x14ac:dyDescent="0.25"/>
    <row r="4" spans="2:18" ht="19.5" customHeight="1" x14ac:dyDescent="0.25">
      <c r="D4" s="190" t="s">
        <v>4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2:18" ht="19.5" customHeight="1" x14ac:dyDescent="0.25">
      <c r="D5" s="192" t="s">
        <v>47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2:18" ht="19.5" customHeight="1" x14ac:dyDescent="0.25">
      <c r="D6" s="190" t="s">
        <v>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18" ht="19.5" customHeight="1" x14ac:dyDescent="0.25"/>
    <row r="8" spans="2:18" ht="16.5" customHeight="1" x14ac:dyDescent="0.25">
      <c r="D8" s="193" t="s">
        <v>1</v>
      </c>
      <c r="E8" s="194"/>
      <c r="F8" s="194"/>
      <c r="G8" s="194"/>
      <c r="H8" s="194"/>
      <c r="I8" s="6">
        <f>$G$2</f>
        <v>1</v>
      </c>
      <c r="J8" s="7"/>
      <c r="K8" s="195" t="s">
        <v>6</v>
      </c>
      <c r="L8" s="195"/>
      <c r="M8" s="195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196" t="s">
        <v>54</v>
      </c>
      <c r="C10" s="197"/>
      <c r="D10" s="197"/>
      <c r="E10" s="197"/>
      <c r="F10" s="197"/>
      <c r="G10" s="198"/>
      <c r="H10" s="10">
        <f>IF(I19=0,0,IF(I19&gt;K19,3,IF(AND(I19=K19,I29=K29),1,I29)))</f>
        <v>2</v>
      </c>
      <c r="I10" s="199" t="s">
        <v>7</v>
      </c>
      <c r="J10" s="199"/>
      <c r="K10" s="199"/>
      <c r="L10" s="10">
        <f>IF(K19=0,0,IF(K19&gt;I19,3,IF(AND(K19=I19,K29=I29),1,K29)))</f>
        <v>1</v>
      </c>
      <c r="M10" s="196" t="s">
        <v>48</v>
      </c>
      <c r="N10" s="197"/>
      <c r="O10" s="197"/>
      <c r="P10" s="197"/>
      <c r="Q10" s="197"/>
      <c r="R10" s="198"/>
    </row>
    <row r="11" spans="2:18" ht="16.5" customHeight="1" thickBot="1" x14ac:dyDescent="0.3">
      <c r="C11" s="1" t="s">
        <v>60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185">
        <v>2</v>
      </c>
      <c r="C13" s="186" t="s">
        <v>61</v>
      </c>
      <c r="D13" s="17">
        <v>102.3</v>
      </c>
      <c r="E13" s="17">
        <v>102.9</v>
      </c>
      <c r="F13" s="17">
        <v>100</v>
      </c>
      <c r="G13" s="17">
        <v>0</v>
      </c>
      <c r="H13" s="18">
        <f>IF(SUM(D13:G13)=0,0,SUM(D13:G13))</f>
        <v>305.2</v>
      </c>
      <c r="I13" s="19">
        <f>IF(SUM(D14:H14)=0,0,SUM(D14:H14))</f>
        <v>4</v>
      </c>
      <c r="J13" s="20" t="s">
        <v>15</v>
      </c>
      <c r="K13" s="21">
        <f>IF(SUM(M14:P14)=0,0,SUM(M14:P14))</f>
        <v>4</v>
      </c>
      <c r="L13" s="18">
        <f>IF(SUM(M13:P13)=0,0,SUM(M13:P13))</f>
        <v>400.8</v>
      </c>
      <c r="M13" s="17">
        <v>98.8</v>
      </c>
      <c r="N13" s="17">
        <v>100.9</v>
      </c>
      <c r="O13" s="17">
        <v>101.4</v>
      </c>
      <c r="P13" s="83">
        <v>99.7</v>
      </c>
      <c r="Q13" s="186" t="s">
        <v>62</v>
      </c>
      <c r="R13" s="185">
        <v>3</v>
      </c>
    </row>
    <row r="14" spans="2:18" ht="16.5" customHeight="1" x14ac:dyDescent="0.25">
      <c r="B14" s="162"/>
      <c r="C14" s="187"/>
      <c r="D14" s="22">
        <f>IF(D13=0,"",IF(D13&gt;P13,2,IF(D13=P13,1,0)))</f>
        <v>2</v>
      </c>
      <c r="E14" s="22">
        <f>IF(E13=0,"",IF(E13&gt;O13,2,IF(E13=O13,1,0)))</f>
        <v>2</v>
      </c>
      <c r="F14" s="22">
        <f>IF(F13=0,"",IF(F13&gt;N13,2,IF(F13=N13,1,0)))</f>
        <v>0</v>
      </c>
      <c r="G14" s="22" t="str">
        <f>IF(G13=0,"",IF(G13&gt;M13,2,IF(G13=M13,1,0)))</f>
        <v/>
      </c>
      <c r="H14" s="23"/>
      <c r="I14" s="24"/>
      <c r="J14" s="25"/>
      <c r="K14" s="26"/>
      <c r="L14" s="23"/>
      <c r="M14" s="22">
        <f>IF(M13=0,"",IF(M13&gt;G13,2,IF(M13=G13,1,0)))</f>
        <v>2</v>
      </c>
      <c r="N14" s="22">
        <f>IF(N13=0,"",IF(N13&gt;F13,2,IF(N13=F13,1,0)))</f>
        <v>2</v>
      </c>
      <c r="O14" s="22">
        <f>IF(O13=0,"",IF(O13&gt;E13,2,IF(E13=O13,1,0)))</f>
        <v>0</v>
      </c>
      <c r="P14" s="22">
        <f>IF(P13=0,"",IF(P13&gt;D13,2,IF(P13=D13,1,0)))</f>
        <v>0</v>
      </c>
      <c r="Q14" s="187"/>
      <c r="R14" s="162"/>
    </row>
    <row r="15" spans="2:18" ht="30" customHeight="1" x14ac:dyDescent="0.25">
      <c r="B15" s="161">
        <f>B13+2</f>
        <v>4</v>
      </c>
      <c r="C15" s="163" t="s">
        <v>63</v>
      </c>
      <c r="D15" s="27">
        <v>91.2</v>
      </c>
      <c r="E15" s="27">
        <v>92.7</v>
      </c>
      <c r="F15" s="84">
        <v>97.9</v>
      </c>
      <c r="G15" s="27">
        <v>98.6</v>
      </c>
      <c r="H15" s="28">
        <f>IF(SUM(D15:G15)=0,0,SUM(D15:G15))</f>
        <v>380.4</v>
      </c>
      <c r="I15" s="29">
        <f>IF(SUM(D16:H16)=0,0,SUM(D16:H16))</f>
        <v>2</v>
      </c>
      <c r="J15" s="30" t="s">
        <v>15</v>
      </c>
      <c r="K15" s="31">
        <f>IF(SUM(M16:P16)=0,0,SUM(M16:P16))</f>
        <v>6</v>
      </c>
      <c r="L15" s="28">
        <f>IF(SUM(M15:P15)=0,0,SUM(M15:P15))</f>
        <v>390.5</v>
      </c>
      <c r="M15" s="27">
        <v>100.2</v>
      </c>
      <c r="N15" s="27">
        <v>97.4</v>
      </c>
      <c r="O15" s="27">
        <v>95.4</v>
      </c>
      <c r="P15" s="84">
        <v>97.5</v>
      </c>
      <c r="Q15" s="163" t="s">
        <v>64</v>
      </c>
      <c r="R15" s="161">
        <f>R13+2</f>
        <v>5</v>
      </c>
    </row>
    <row r="16" spans="2:18" ht="16.5" customHeight="1" x14ac:dyDescent="0.25">
      <c r="B16" s="162"/>
      <c r="C16" s="164"/>
      <c r="D16" s="32">
        <f>IF(D15=0,"",IF(D15&gt;P15,2,IF(D15=P15,1,0)))</f>
        <v>0</v>
      </c>
      <c r="E16" s="32">
        <f>IF(E15=0,"",IF(E15&gt;O15,2,IF(E15=O15,1,0)))</f>
        <v>0</v>
      </c>
      <c r="F16" s="32">
        <f>IF(F15=0,"",IF(F15&gt;N15,2,IF(F15=N15,1,0)))</f>
        <v>2</v>
      </c>
      <c r="G16" s="32">
        <f>IF(G15=0,"",IF(G15&gt;M15,2,IF(G15=M15,1,0)))</f>
        <v>0</v>
      </c>
      <c r="H16" s="23"/>
      <c r="I16" s="24"/>
      <c r="J16" s="25"/>
      <c r="K16" s="26"/>
      <c r="L16" s="23"/>
      <c r="M16" s="32">
        <f>IF(M15=0,"",IF(M15&gt;G15,2,IF(M15=G15,1,0)))</f>
        <v>2</v>
      </c>
      <c r="N16" s="32">
        <f>IF(N15=0,"",IF(N15&gt;F15,2,IF(N15=F15,1,0)))</f>
        <v>0</v>
      </c>
      <c r="O16" s="32">
        <f>IF(O15=0,"",IF(O15&gt;E15,2,IF(E15=O15,1,0)))</f>
        <v>2</v>
      </c>
      <c r="P16" s="32">
        <f>IF(P15=0,"",IF(P15&gt;D15,2,IF(P15=D15,1,0)))</f>
        <v>2</v>
      </c>
      <c r="Q16" s="164"/>
      <c r="R16" s="162"/>
    </row>
    <row r="17" spans="2:108" ht="30" customHeight="1" x14ac:dyDescent="0.25">
      <c r="B17" s="161">
        <f>B15+2</f>
        <v>6</v>
      </c>
      <c r="C17" s="163" t="s">
        <v>65</v>
      </c>
      <c r="D17" s="27">
        <v>100.6</v>
      </c>
      <c r="E17" s="27">
        <v>97.7</v>
      </c>
      <c r="F17" s="84">
        <v>98.4</v>
      </c>
      <c r="G17" s="27">
        <v>102.1</v>
      </c>
      <c r="H17" s="28">
        <f>IF(SUM(D17:G17)=0,0,SUM(D17:G17))</f>
        <v>398.80000000000007</v>
      </c>
      <c r="I17" s="29">
        <f>IF(SUM(D18:H18)=0,0,SUM(D18:H18))</f>
        <v>6</v>
      </c>
      <c r="J17" s="30" t="s">
        <v>15</v>
      </c>
      <c r="K17" s="31">
        <f>IF(SUM(M18:P18)=0,0,SUM(M18:P18))</f>
        <v>2</v>
      </c>
      <c r="L17" s="28">
        <f>IF(SUM(M17:P17)=0,0,SUM(M17:P17))</f>
        <v>389.5</v>
      </c>
      <c r="M17" s="27">
        <v>96.9</v>
      </c>
      <c r="N17" s="84">
        <v>95.5</v>
      </c>
      <c r="O17" s="84">
        <v>99.1</v>
      </c>
      <c r="P17" s="27">
        <v>98</v>
      </c>
      <c r="Q17" s="163" t="s">
        <v>66</v>
      </c>
      <c r="R17" s="161">
        <f>R15+2</f>
        <v>7</v>
      </c>
    </row>
    <row r="18" spans="2:108" ht="16.5" customHeight="1" x14ac:dyDescent="0.25">
      <c r="B18" s="162"/>
      <c r="C18" s="164"/>
      <c r="D18" s="32">
        <f>IF(D17=0,"",IF(D17&gt;P17,2,IF(D17=P17,1,0)))</f>
        <v>2</v>
      </c>
      <c r="E18" s="32">
        <f>IF(E17=0,"",IF(E17&gt;O17,2,IF(E17=O17,1,0)))</f>
        <v>0</v>
      </c>
      <c r="F18" s="32">
        <f>IF(F17=0,"",IF(F17&gt;N17,2,IF(F17=N17,1,0)))</f>
        <v>2</v>
      </c>
      <c r="G18" s="32">
        <f>IF(G17=0,"",IF(G17&gt;M17,2,IF(G17=M17,1,0)))</f>
        <v>2</v>
      </c>
      <c r="H18" s="23"/>
      <c r="I18" s="24"/>
      <c r="J18" s="25"/>
      <c r="K18" s="26"/>
      <c r="L18" s="23"/>
      <c r="M18" s="32">
        <f>IF(M17=0,"",IF(M17&gt;G17,2,IF(M17=G17,1,0)))</f>
        <v>0</v>
      </c>
      <c r="N18" s="32">
        <f>IF(N17=0,"",IF(N17&gt;F17,2,IF(N17=F17,1,0)))</f>
        <v>0</v>
      </c>
      <c r="O18" s="32">
        <f>IF(O17=0,"",IF(O17&gt;E17,2,IF(E17=O17,1,0)))</f>
        <v>2</v>
      </c>
      <c r="P18" s="32">
        <f>IF(P17=0,"",IF(P17&gt;D17,2,IF(P17=D17,1,0)))</f>
        <v>0</v>
      </c>
      <c r="Q18" s="164"/>
      <c r="R18" s="162"/>
    </row>
    <row r="19" spans="2:108" ht="16.5" customHeight="1" x14ac:dyDescent="0.25">
      <c r="B19" s="33"/>
      <c r="C19" s="167" t="str">
        <f>IF(AND(H19=0,L19=0),"",IF(OR(I19&gt;K19,K19&gt;I19),"kein Stechen erforderlich","Stechen"))</f>
        <v>Stechen</v>
      </c>
      <c r="D19" s="168"/>
      <c r="E19" s="169"/>
      <c r="F19" s="170" t="s">
        <v>16</v>
      </c>
      <c r="G19" s="171"/>
      <c r="H19" s="34">
        <f>IF(SUM(H13:H18)=0,0,SUM(H13:H18))</f>
        <v>1084.4000000000001</v>
      </c>
      <c r="I19" s="35">
        <f>IF(SUM(I13:I18)=0,0,SUM(I13:I18))</f>
        <v>12</v>
      </c>
      <c r="J19" s="36" t="s">
        <v>15</v>
      </c>
      <c r="K19" s="37">
        <f>IF(SUM(K13:K18)=0,0,SUM(K13:K18))</f>
        <v>12</v>
      </c>
      <c r="L19" s="34">
        <f>IF(SUM(L13:L18)=0,0,SUM(L13:L18))</f>
        <v>1180.8</v>
      </c>
      <c r="M19" s="170" t="s">
        <v>16</v>
      </c>
      <c r="N19" s="171"/>
      <c r="O19" s="172" t="str">
        <f>C19</f>
        <v>Stechen</v>
      </c>
      <c r="P19" s="173"/>
      <c r="Q19" s="174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53" t="str">
        <f>IF(C19="Stechen",B10,"")</f>
        <v>SV Feistritztal</v>
      </c>
      <c r="D21" s="154"/>
      <c r="E21" s="154"/>
      <c r="F21" s="155" t="s">
        <v>17</v>
      </c>
      <c r="G21" s="156"/>
      <c r="H21" s="155" t="s">
        <v>18</v>
      </c>
      <c r="I21" s="157"/>
      <c r="J21" s="156"/>
      <c r="K21" s="155" t="s">
        <v>19</v>
      </c>
      <c r="L21" s="156"/>
      <c r="M21" s="155" t="s">
        <v>20</v>
      </c>
      <c r="N21" s="156"/>
      <c r="O21" s="154" t="str">
        <f>IF(O19="Stechen",M10,"")</f>
        <v>SV Langenwang</v>
      </c>
      <c r="P21" s="154"/>
      <c r="Q21" s="158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75" t="s">
        <v>14</v>
      </c>
      <c r="C22" s="175"/>
      <c r="D22" s="176" t="s">
        <v>21</v>
      </c>
      <c r="E22" s="176"/>
      <c r="F22" s="41">
        <v>1</v>
      </c>
      <c r="G22" s="42">
        <v>2</v>
      </c>
      <c r="H22" s="41">
        <v>3</v>
      </c>
      <c r="I22" s="177">
        <v>4</v>
      </c>
      <c r="J22" s="178"/>
      <c r="K22" s="41">
        <v>5</v>
      </c>
      <c r="L22" s="42">
        <v>6</v>
      </c>
      <c r="M22" s="41">
        <v>7</v>
      </c>
      <c r="N22" s="42">
        <v>8</v>
      </c>
      <c r="O22" s="176" t="s">
        <v>21</v>
      </c>
      <c r="P22" s="176"/>
      <c r="Q22" s="179" t="s">
        <v>14</v>
      </c>
      <c r="R22" s="179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45">
        <f>IF(SUM(F24,H24,K24,M24)=0,0,SUM(F24,H24,K24,M24))</f>
        <v>4</v>
      </c>
      <c r="C23" s="136" t="s">
        <v>22</v>
      </c>
      <c r="D23" s="138" t="s">
        <v>23</v>
      </c>
      <c r="E23" s="138"/>
      <c r="F23" s="43">
        <v>10.7</v>
      </c>
      <c r="G23" s="44">
        <v>9.6999999999999993</v>
      </c>
      <c r="H23" s="43">
        <v>9.3000000000000007</v>
      </c>
      <c r="I23" s="139">
        <v>10.7</v>
      </c>
      <c r="J23" s="140"/>
      <c r="K23" s="43">
        <v>10.7</v>
      </c>
      <c r="L23" s="44">
        <v>9.5</v>
      </c>
      <c r="M23" s="43"/>
      <c r="N23" s="44"/>
      <c r="O23" s="141" t="s">
        <v>23</v>
      </c>
      <c r="P23" s="138"/>
      <c r="Q23" s="149" t="s">
        <v>22</v>
      </c>
      <c r="R23" s="145">
        <f>IF(SUM(N24,L24,I24,G24)=0,0,SUM(N24,L24,I24,G24))</f>
        <v>2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46"/>
      <c r="C24" s="137"/>
      <c r="D24" s="138" t="s">
        <v>14</v>
      </c>
      <c r="E24" s="142"/>
      <c r="F24" s="45">
        <f>IF(F23="","",IF(F23&gt;G23,2,IF(F23=G23,1,0)))</f>
        <v>2</v>
      </c>
      <c r="G24" s="46">
        <f>IF(G23="","",IF(G23&gt;F23,2,IF(G23=F23,1,0)))</f>
        <v>0</v>
      </c>
      <c r="H24" s="45">
        <f>IF(H23="","",IF(H23&gt;I23,2,IF(H23=I23,1,0)))</f>
        <v>0</v>
      </c>
      <c r="I24" s="159">
        <f>IF(I23="","",IF(I23&gt;H23,2,IF(I23=H23,1,0)))</f>
        <v>2</v>
      </c>
      <c r="J24" s="160" t="str">
        <f>IF(J23="","",IF(J23&gt;I23,2,IF(J23=I23,1,"")))</f>
        <v/>
      </c>
      <c r="K24" s="45">
        <f>IF(K23="","",IF(K23&gt;L23,2,IF(K23=L23,1,0)))</f>
        <v>2</v>
      </c>
      <c r="L24" s="46">
        <f>IF(L23="","",IF(L23&gt;K23,2,IF(L23=K23,1,0)))</f>
        <v>0</v>
      </c>
      <c r="M24" s="45" t="str">
        <f>IF(M23="","",IF(M23&gt;N23,2,IF(M23=N23,1,0)))</f>
        <v/>
      </c>
      <c r="N24" s="46" t="str">
        <f>IF(N23="","",IF(N23&gt;M23,2,IF(N23=M23,1,0)))</f>
        <v/>
      </c>
      <c r="O24" s="141" t="s">
        <v>14</v>
      </c>
      <c r="P24" s="138"/>
      <c r="Q24" s="150"/>
      <c r="R24" s="146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45">
        <f>IF(SUM(F26,H26,K26,M26)=0,0,SUM(F26,H26,K26,M26))</f>
        <v>0</v>
      </c>
      <c r="C25" s="136" t="s">
        <v>24</v>
      </c>
      <c r="D25" s="138" t="s">
        <v>23</v>
      </c>
      <c r="E25" s="138"/>
      <c r="F25" s="43"/>
      <c r="G25" s="44"/>
      <c r="H25" s="43"/>
      <c r="I25" s="139"/>
      <c r="J25" s="140"/>
      <c r="K25" s="43"/>
      <c r="L25" s="44"/>
      <c r="M25" s="43"/>
      <c r="N25" s="44"/>
      <c r="O25" s="141" t="s">
        <v>23</v>
      </c>
      <c r="P25" s="138"/>
      <c r="Q25" s="149" t="s">
        <v>24</v>
      </c>
      <c r="R25" s="145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46"/>
      <c r="C26" s="137"/>
      <c r="D26" s="138" t="s">
        <v>14</v>
      </c>
      <c r="E26" s="142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43" t="str">
        <f>IF(I25="","",IF(I25&gt;H25,2,IF(I25=H25,1,0)))</f>
        <v/>
      </c>
      <c r="J26" s="144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41" t="s">
        <v>14</v>
      </c>
      <c r="P26" s="138"/>
      <c r="Q26" s="150"/>
      <c r="R26" s="146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45">
        <f>IF(SUM(F28,H28,K28,M28)=0,0,SUM(F28,H28,K28,M28))</f>
        <v>0</v>
      </c>
      <c r="C27" s="136" t="s">
        <v>25</v>
      </c>
      <c r="D27" s="138" t="s">
        <v>23</v>
      </c>
      <c r="E27" s="138"/>
      <c r="F27" s="49"/>
      <c r="G27" s="50"/>
      <c r="H27" s="49"/>
      <c r="I27" s="147"/>
      <c r="J27" s="148"/>
      <c r="K27" s="49"/>
      <c r="L27" s="50"/>
      <c r="M27" s="49"/>
      <c r="N27" s="50"/>
      <c r="O27" s="141" t="s">
        <v>23</v>
      </c>
      <c r="P27" s="138"/>
      <c r="Q27" s="149" t="s">
        <v>25</v>
      </c>
      <c r="R27" s="145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46"/>
      <c r="C28" s="137"/>
      <c r="D28" s="138" t="s">
        <v>14</v>
      </c>
      <c r="E28" s="138"/>
      <c r="F28" s="51" t="str">
        <f>IF(F27="","",IF(F27&gt;G27,2,IF(F27=G27,1,0)))</f>
        <v/>
      </c>
      <c r="G28" s="52" t="str">
        <f>IF(G27="","",IF(G27&gt;F27,2,IF(G27=F27,1,0)))</f>
        <v/>
      </c>
      <c r="H28" s="51" t="str">
        <f>IF(H27="","",IF(H27&gt;I27,2,IF(H27=I27,1,0)))</f>
        <v/>
      </c>
      <c r="I28" s="151" t="str">
        <f>IF(I27="","",IF(I27&gt;H27,2,IF(I27=H27,1,0)))</f>
        <v/>
      </c>
      <c r="J28" s="152" t="str">
        <f>IF(J27="","",IF(J27&gt;I27,2,IF(J27=I27,1,"")))</f>
        <v/>
      </c>
      <c r="K28" s="51" t="str">
        <f>IF(K27="","",IF(K27&gt;L27,2,IF(K27=L27,1,0)))</f>
        <v/>
      </c>
      <c r="L28" s="52" t="str">
        <f>IF(L27="","",IF(L27&gt;K27,2,IF(L27=K27,1,0)))</f>
        <v/>
      </c>
      <c r="M28" s="51" t="str">
        <f>IF(M27="","",IF(M27&gt;N27,2,IF(M27=N27,1,0)))</f>
        <v/>
      </c>
      <c r="N28" s="52" t="str">
        <f>IF(N27="","",IF(N27&gt;M27,2,IF(N27=M27,1,0)))</f>
        <v/>
      </c>
      <c r="O28" s="138" t="s">
        <v>14</v>
      </c>
      <c r="P28" s="138"/>
      <c r="Q28" s="150"/>
      <c r="R28" s="146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54"/>
      <c r="E29" s="55">
        <f>IF(I19=K19,1,0)</f>
        <v>1</v>
      </c>
      <c r="F29" s="56">
        <f>IF(B23&gt;R23,1,0)</f>
        <v>1</v>
      </c>
      <c r="G29" s="56">
        <f>IF(B25&gt;R25,1,0)</f>
        <v>0</v>
      </c>
      <c r="H29" s="56">
        <f>IF(B27&gt;R27,1,0)</f>
        <v>0</v>
      </c>
      <c r="I29" s="56">
        <f>SUM(E29:H29)</f>
        <v>2</v>
      </c>
      <c r="J29" s="57"/>
      <c r="K29" s="56">
        <f>SUM(L29:O29)</f>
        <v>1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1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180" t="s">
        <v>1</v>
      </c>
      <c r="E30" s="180"/>
      <c r="F30" s="180"/>
      <c r="G30" s="6">
        <f>$G$2</f>
        <v>1</v>
      </c>
      <c r="H30" s="181" t="s">
        <v>2</v>
      </c>
      <c r="I30" s="181"/>
      <c r="J30" s="182" t="s">
        <v>59</v>
      </c>
      <c r="K30" s="182"/>
      <c r="L30" s="182"/>
      <c r="M30" s="182"/>
      <c r="N30" s="2" t="s">
        <v>3</v>
      </c>
      <c r="O30" s="184" t="s">
        <v>67</v>
      </c>
      <c r="P30" s="184"/>
      <c r="Q30" s="184"/>
    </row>
    <row r="31" spans="2:108" ht="19.5" customHeight="1" x14ac:dyDescent="0.25"/>
    <row r="32" spans="2:108" ht="19.5" customHeight="1" x14ac:dyDescent="0.25">
      <c r="D32" s="190" t="str">
        <f>$D$4</f>
        <v>LUFTGEWEHR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2:107" ht="19.5" customHeight="1" x14ac:dyDescent="0.25">
      <c r="D33" s="192" t="str">
        <f>$D$5</f>
        <v>SAISON 2018 / 19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2:107" ht="19.5" customHeight="1" x14ac:dyDescent="0.25">
      <c r="D34" s="190" t="str">
        <f>$D$6</f>
        <v>Landesliga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</row>
    <row r="35" spans="2:107" ht="19.5" customHeight="1" x14ac:dyDescent="0.25"/>
    <row r="36" spans="2:107" ht="16.5" customHeight="1" x14ac:dyDescent="0.25">
      <c r="D36" s="193" t="s">
        <v>1</v>
      </c>
      <c r="E36" s="194"/>
      <c r="F36" s="194"/>
      <c r="G36" s="194"/>
      <c r="H36" s="194"/>
      <c r="I36" s="6">
        <f>$G$2</f>
        <v>1</v>
      </c>
      <c r="J36" s="7"/>
      <c r="K36" s="195" t="s">
        <v>6</v>
      </c>
      <c r="L36" s="195"/>
      <c r="M36" s="195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196" t="s">
        <v>49</v>
      </c>
      <c r="C38" s="197"/>
      <c r="D38" s="197"/>
      <c r="E38" s="197"/>
      <c r="F38" s="197"/>
      <c r="G38" s="198"/>
      <c r="H38" s="10">
        <f>IF(I47=0,0,IF(I47&gt;K47,3,IF(AND(I47=K47,I57=K57),1,I57)))</f>
        <v>3</v>
      </c>
      <c r="I38" s="199" t="s">
        <v>7</v>
      </c>
      <c r="J38" s="199"/>
      <c r="K38" s="199"/>
      <c r="L38" s="10">
        <f>IF(K47=0,0,IF(K47&gt;I47,3,IF(AND(K47=I47,K57=I57),1,K57)))</f>
        <v>0</v>
      </c>
      <c r="M38" s="196" t="s">
        <v>56</v>
      </c>
      <c r="N38" s="197"/>
      <c r="O38" s="197"/>
      <c r="P38" s="197"/>
      <c r="Q38" s="197"/>
      <c r="R38" s="198"/>
    </row>
    <row r="39" spans="2:107" ht="16.5" customHeight="1" thickBot="1" x14ac:dyDescent="0.3">
      <c r="C39" s="1" t="s">
        <v>68</v>
      </c>
    </row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185">
        <v>2</v>
      </c>
      <c r="C41" s="186" t="s">
        <v>69</v>
      </c>
      <c r="D41" s="17">
        <v>101.3</v>
      </c>
      <c r="E41" s="17">
        <v>102.4</v>
      </c>
      <c r="F41" s="17">
        <v>100.7</v>
      </c>
      <c r="G41" s="17">
        <v>101.4</v>
      </c>
      <c r="H41" s="18">
        <f>IF(SUM(D41:G41)=0,0,SUM(D41:G41))</f>
        <v>405.79999999999995</v>
      </c>
      <c r="I41" s="19">
        <f>IF(SUM(D42:H42)=0,0,SUM(D42:H42))</f>
        <v>6</v>
      </c>
      <c r="J41" s="20" t="s">
        <v>15</v>
      </c>
      <c r="K41" s="21">
        <f>IF(SUM(M42:P42)=0,0,SUM(M42:P42))</f>
        <v>2</v>
      </c>
      <c r="L41" s="18">
        <f>IF(SUM(M41:P41)=0,0,SUM(M41:P41))</f>
        <v>397.2</v>
      </c>
      <c r="M41" s="17">
        <v>101.7</v>
      </c>
      <c r="N41" s="17">
        <v>99.3</v>
      </c>
      <c r="O41" s="17">
        <v>98.7</v>
      </c>
      <c r="P41" s="17">
        <v>97.5</v>
      </c>
      <c r="Q41" s="186" t="s">
        <v>70</v>
      </c>
      <c r="R41" s="185">
        <v>3</v>
      </c>
    </row>
    <row r="42" spans="2:107" ht="16.5" customHeight="1" x14ac:dyDescent="0.25">
      <c r="B42" s="162"/>
      <c r="C42" s="187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2</v>
      </c>
      <c r="G42" s="22">
        <f>IF(G41=0,"",IF(G41&gt;M41,2,IF(G41=M41,1,0)))</f>
        <v>0</v>
      </c>
      <c r="H42" s="23"/>
      <c r="I42" s="24"/>
      <c r="J42" s="25"/>
      <c r="K42" s="26"/>
      <c r="L42" s="23"/>
      <c r="M42" s="22">
        <f>IF(M41=0,"",IF(M41&gt;G41,2,IF(M41=G41,1,0)))</f>
        <v>2</v>
      </c>
      <c r="N42" s="22">
        <f>IF(N41=0,"",IF(N41&gt;F41,2,IF(N41=F41,1,0)))</f>
        <v>0</v>
      </c>
      <c r="O42" s="22">
        <f>IF(O41=0,"",IF(O41&gt;E41,2,IF(E41=O41,1,0)))</f>
        <v>0</v>
      </c>
      <c r="P42" s="22">
        <f>IF(P41=0,"",IF(P41&gt;D41,2,IF(P41=D41,1,0)))</f>
        <v>0</v>
      </c>
      <c r="Q42" s="187"/>
      <c r="R42" s="162"/>
    </row>
    <row r="43" spans="2:107" ht="30" customHeight="1" x14ac:dyDescent="0.25">
      <c r="B43" s="161">
        <v>4</v>
      </c>
      <c r="C43" s="163" t="s">
        <v>71</v>
      </c>
      <c r="D43" s="84">
        <v>97.3</v>
      </c>
      <c r="E43" s="27">
        <v>101.2</v>
      </c>
      <c r="F43" s="27">
        <v>100.8</v>
      </c>
      <c r="G43" s="84">
        <v>97.7</v>
      </c>
      <c r="H43" s="28">
        <f>IF(SUM(D43:G43)=0,0,SUM(D43:G43))</f>
        <v>397</v>
      </c>
      <c r="I43" s="29">
        <f>IF(SUM(D44:H44)=0,0,SUM(D44:H44))</f>
        <v>6</v>
      </c>
      <c r="J43" s="30" t="s">
        <v>15</v>
      </c>
      <c r="K43" s="31">
        <f>IF(SUM(M44:P44)=0,0,SUM(M44:P44))</f>
        <v>2</v>
      </c>
      <c r="L43" s="28">
        <f>IF(SUM(M43:P43)=0,0,SUM(M43:P43))</f>
        <v>391.5</v>
      </c>
      <c r="M43" s="84">
        <v>96.9</v>
      </c>
      <c r="N43" s="84">
        <v>94.9</v>
      </c>
      <c r="O43" s="84">
        <v>99.7</v>
      </c>
      <c r="P43" s="27">
        <v>100</v>
      </c>
      <c r="Q43" s="163" t="s">
        <v>72</v>
      </c>
      <c r="R43" s="161">
        <v>5</v>
      </c>
    </row>
    <row r="44" spans="2:107" ht="16.5" customHeight="1" x14ac:dyDescent="0.25">
      <c r="B44" s="162"/>
      <c r="C44" s="164"/>
      <c r="D44" s="32">
        <f>IF(D43=0,"",IF(D43&gt;P43,2,IF(D43=P43,1,0)))</f>
        <v>0</v>
      </c>
      <c r="E44" s="32">
        <f>IF(E43=0,"",IF(E43&gt;O43,2,IF(E43=O43,1,0)))</f>
        <v>2</v>
      </c>
      <c r="F44" s="32">
        <f>IF(F43=0,"",IF(F43&gt;N43,2,IF(F43=N43,1,0)))</f>
        <v>2</v>
      </c>
      <c r="G44" s="32">
        <f>IF(G43=0,"",IF(G43&gt;M43,2,IF(G43=M43,1,0)))</f>
        <v>2</v>
      </c>
      <c r="H44" s="23"/>
      <c r="I44" s="24"/>
      <c r="J44" s="25"/>
      <c r="K44" s="26"/>
      <c r="L44" s="23"/>
      <c r="M44" s="32">
        <f>IF(M43=0,"",IF(M43&gt;G43,2,IF(M43=G43,1,0)))</f>
        <v>0</v>
      </c>
      <c r="N44" s="32">
        <f>IF(N43=0,"",IF(N43&gt;F43,2,IF(N43=F43,1,0)))</f>
        <v>0</v>
      </c>
      <c r="O44" s="32">
        <f>IF(O43=0,"",IF(O43&gt;E43,2,IF(E43=O43,1,0)))</f>
        <v>0</v>
      </c>
      <c r="P44" s="32">
        <f>IF(P43=0,"",IF(P43&gt;D43,2,IF(P43=D43,1,0)))</f>
        <v>2</v>
      </c>
      <c r="Q44" s="164"/>
      <c r="R44" s="162"/>
    </row>
    <row r="45" spans="2:107" ht="30" customHeight="1" x14ac:dyDescent="0.25">
      <c r="B45" s="161">
        <f>B43+2</f>
        <v>6</v>
      </c>
      <c r="C45" s="163" t="s">
        <v>73</v>
      </c>
      <c r="D45" s="84">
        <v>91.7</v>
      </c>
      <c r="E45" s="27">
        <v>94.6</v>
      </c>
      <c r="F45" s="84">
        <v>99.3</v>
      </c>
      <c r="G45" s="84">
        <v>98.5</v>
      </c>
      <c r="H45" s="28">
        <f>IF(SUM(D45:G45)=0,0,SUM(D45:G45))</f>
        <v>384.1</v>
      </c>
      <c r="I45" s="29">
        <f>IF(SUM(D46:H46)=0,0,SUM(D46:H46))</f>
        <v>8</v>
      </c>
      <c r="J45" s="30" t="s">
        <v>15</v>
      </c>
      <c r="K45" s="31">
        <f>IF(SUM(M46:P46)=0,0,SUM(M46:P46))</f>
        <v>0</v>
      </c>
      <c r="L45" s="28">
        <f>IF(SUM(M45:P45)=0,0,SUM(M45:P45))</f>
        <v>362.8</v>
      </c>
      <c r="M45" s="84">
        <v>94.7</v>
      </c>
      <c r="N45" s="84">
        <v>85.3</v>
      </c>
      <c r="O45" s="84">
        <v>93.5</v>
      </c>
      <c r="P45" s="84">
        <v>89.3</v>
      </c>
      <c r="Q45" s="163" t="s">
        <v>74</v>
      </c>
      <c r="R45" s="161">
        <f>R43+2</f>
        <v>7</v>
      </c>
    </row>
    <row r="46" spans="2:107" ht="16.5" customHeight="1" x14ac:dyDescent="0.25">
      <c r="B46" s="162"/>
      <c r="C46" s="164"/>
      <c r="D46" s="32">
        <f>IF(D45=0,"",IF(D45&gt;P45,2,IF(D45=P45,1,0)))</f>
        <v>2</v>
      </c>
      <c r="E46" s="32">
        <f>IF(E45=0,"",IF(E45&gt;O45,2,IF(E45=O45,1,0)))</f>
        <v>2</v>
      </c>
      <c r="F46" s="32">
        <f>IF(F45=0,"",IF(F45&gt;N45,2,IF(F45=N45,1,0)))</f>
        <v>2</v>
      </c>
      <c r="G46" s="32">
        <f>IF(G45=0,"",IF(G45&gt;M45,2,IF(G45=M45,1,0)))</f>
        <v>2</v>
      </c>
      <c r="H46" s="23"/>
      <c r="I46" s="24"/>
      <c r="J46" s="25"/>
      <c r="K46" s="26"/>
      <c r="L46" s="23"/>
      <c r="M46" s="32">
        <f>IF(M45=0,"",IF(M45&gt;G45,2,IF(M45=G45,1,0)))</f>
        <v>0</v>
      </c>
      <c r="N46" s="32">
        <f>IF(N45=0,"",IF(N45&gt;F45,2,IF(N45=F45,1,0)))</f>
        <v>0</v>
      </c>
      <c r="O46" s="32">
        <f>IF(O45=0,"",IF(O45&gt;E45,2,IF(E45=O45,1,0)))</f>
        <v>0</v>
      </c>
      <c r="P46" s="32">
        <f>IF(P45=0,"",IF(P45&gt;D45,2,IF(P45=D45,1,0)))</f>
        <v>0</v>
      </c>
      <c r="Q46" s="164"/>
      <c r="R46" s="162"/>
    </row>
    <row r="47" spans="2:107" ht="16.5" customHeight="1" x14ac:dyDescent="0.25">
      <c r="B47" s="33"/>
      <c r="C47" s="167" t="str">
        <f>IF(AND(H47=0,L47=0),"",IF(OR(I47&gt;K47,K47&gt;I47),"kein Stechen erforderlich","Stechen"))</f>
        <v>kein Stechen erforderlich</v>
      </c>
      <c r="D47" s="168"/>
      <c r="E47" s="169"/>
      <c r="F47" s="170" t="s">
        <v>16</v>
      </c>
      <c r="G47" s="171"/>
      <c r="H47" s="34">
        <f>IF(SUM(H41:H46)=0,0,SUM(H41:H46))</f>
        <v>1186.9000000000001</v>
      </c>
      <c r="I47" s="35">
        <f>IF(SUM(I41:I46)=0,0,SUM(I41:I46))</f>
        <v>20</v>
      </c>
      <c r="J47" s="36" t="s">
        <v>15</v>
      </c>
      <c r="K47" s="37">
        <f>IF(SUM(K41:K46)=0,0,SUM(K41:K46))</f>
        <v>4</v>
      </c>
      <c r="L47" s="34">
        <f>IF(SUM(L41:L46)=0,0,SUM(L41:L46))</f>
        <v>1151.5</v>
      </c>
      <c r="M47" s="170" t="s">
        <v>16</v>
      </c>
      <c r="N47" s="171"/>
      <c r="O47" s="172" t="str">
        <f>C47</f>
        <v>kein Stechen erforderlich</v>
      </c>
      <c r="P47" s="173"/>
      <c r="Q47" s="174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53" t="str">
        <f>IF(C47="Stechen",B38,"")</f>
        <v/>
      </c>
      <c r="D49" s="154"/>
      <c r="E49" s="154"/>
      <c r="F49" s="155" t="s">
        <v>17</v>
      </c>
      <c r="G49" s="156"/>
      <c r="H49" s="155" t="s">
        <v>18</v>
      </c>
      <c r="I49" s="157"/>
      <c r="J49" s="156"/>
      <c r="K49" s="155" t="s">
        <v>19</v>
      </c>
      <c r="L49" s="156"/>
      <c r="M49" s="155" t="s">
        <v>20</v>
      </c>
      <c r="N49" s="156"/>
      <c r="O49" s="154" t="str">
        <f>IF(O47="Stechen",M38,"")</f>
        <v/>
      </c>
      <c r="P49" s="154"/>
      <c r="Q49" s="158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75" t="s">
        <v>14</v>
      </c>
      <c r="C50" s="175"/>
      <c r="D50" s="176" t="s">
        <v>21</v>
      </c>
      <c r="E50" s="176"/>
      <c r="F50" s="41">
        <v>1</v>
      </c>
      <c r="G50" s="42">
        <v>2</v>
      </c>
      <c r="H50" s="41">
        <v>3</v>
      </c>
      <c r="I50" s="177">
        <v>4</v>
      </c>
      <c r="J50" s="178"/>
      <c r="K50" s="41">
        <v>5</v>
      </c>
      <c r="L50" s="42">
        <v>6</v>
      </c>
      <c r="M50" s="41">
        <v>7</v>
      </c>
      <c r="N50" s="42">
        <v>8</v>
      </c>
      <c r="O50" s="176" t="s">
        <v>21</v>
      </c>
      <c r="P50" s="176"/>
      <c r="Q50" s="179" t="s">
        <v>14</v>
      </c>
      <c r="R50" s="179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45">
        <f>IF(SUM(F52,H52,K52,M52)=0,0,SUM(F52,H52,K52,M52))</f>
        <v>0</v>
      </c>
      <c r="C51" s="136" t="s">
        <v>22</v>
      </c>
      <c r="D51" s="138" t="s">
        <v>23</v>
      </c>
      <c r="E51" s="138"/>
      <c r="F51" s="43"/>
      <c r="G51" s="44"/>
      <c r="H51" s="43"/>
      <c r="I51" s="139"/>
      <c r="J51" s="140"/>
      <c r="K51" s="43"/>
      <c r="L51" s="44"/>
      <c r="M51" s="43"/>
      <c r="N51" s="44"/>
      <c r="O51" s="141" t="s">
        <v>23</v>
      </c>
      <c r="P51" s="138"/>
      <c r="Q51" s="149" t="s">
        <v>22</v>
      </c>
      <c r="R51" s="145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46"/>
      <c r="C52" s="137"/>
      <c r="D52" s="138" t="s">
        <v>14</v>
      </c>
      <c r="E52" s="142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159" t="str">
        <f>IF(I51="","",IF(I51&gt;H51,2,IF(I51=H51,1,0)))</f>
        <v/>
      </c>
      <c r="J52" s="160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141" t="s">
        <v>14</v>
      </c>
      <c r="P52" s="138"/>
      <c r="Q52" s="150"/>
      <c r="R52" s="146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45">
        <f>IF(SUM(F54,H54,K54,M54)=0,0,SUM(F54,H54,K54,M54))</f>
        <v>0</v>
      </c>
      <c r="C53" s="136" t="s">
        <v>24</v>
      </c>
      <c r="D53" s="138" t="s">
        <v>23</v>
      </c>
      <c r="E53" s="138"/>
      <c r="F53" s="43"/>
      <c r="G53" s="44"/>
      <c r="H53" s="43"/>
      <c r="I53" s="139"/>
      <c r="J53" s="140"/>
      <c r="K53" s="43"/>
      <c r="L53" s="44"/>
      <c r="M53" s="43"/>
      <c r="N53" s="44"/>
      <c r="O53" s="141" t="s">
        <v>23</v>
      </c>
      <c r="P53" s="138"/>
      <c r="Q53" s="149" t="s">
        <v>24</v>
      </c>
      <c r="R53" s="145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46"/>
      <c r="C54" s="137"/>
      <c r="D54" s="138" t="s">
        <v>14</v>
      </c>
      <c r="E54" s="142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43" t="str">
        <f>IF(I53="","",IF(I53&gt;H53,2,IF(I53=H53,1,0)))</f>
        <v/>
      </c>
      <c r="J54" s="144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41" t="s">
        <v>14</v>
      </c>
      <c r="P54" s="138"/>
      <c r="Q54" s="150"/>
      <c r="R54" s="146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45">
        <f>IF(SUM(F56,H56,K56,M56)=0,0,SUM(F56,H56,K56,M56))</f>
        <v>0</v>
      </c>
      <c r="C55" s="136" t="s">
        <v>25</v>
      </c>
      <c r="D55" s="138" t="s">
        <v>23</v>
      </c>
      <c r="E55" s="138"/>
      <c r="F55" s="49"/>
      <c r="G55" s="50"/>
      <c r="H55" s="49"/>
      <c r="I55" s="147"/>
      <c r="J55" s="148"/>
      <c r="K55" s="49"/>
      <c r="L55" s="50"/>
      <c r="M55" s="49"/>
      <c r="N55" s="50"/>
      <c r="O55" s="141" t="s">
        <v>23</v>
      </c>
      <c r="P55" s="138"/>
      <c r="Q55" s="149" t="s">
        <v>25</v>
      </c>
      <c r="R55" s="145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46"/>
      <c r="C56" s="137"/>
      <c r="D56" s="138" t="s">
        <v>14</v>
      </c>
      <c r="E56" s="138"/>
      <c r="F56" s="51" t="str">
        <f>IF(F55="","",IF(F55&gt;G55,2,IF(F55=G55,1,0)))</f>
        <v/>
      </c>
      <c r="G56" s="52" t="str">
        <f>IF(G55="","",IF(G55&gt;F55,2,IF(G55=F55,1,0)))</f>
        <v/>
      </c>
      <c r="H56" s="51" t="str">
        <f>IF(H55="","",IF(H55&gt;I55,2,IF(H55=I55,1,0)))</f>
        <v/>
      </c>
      <c r="I56" s="151" t="str">
        <f>IF(I55="","",IF(I55&gt;H55,2,IF(I55=H55,1,0)))</f>
        <v/>
      </c>
      <c r="J56" s="152" t="str">
        <f>IF(J55="","",IF(J55&gt;I55,2,IF(J55=I55,1,"")))</f>
        <v/>
      </c>
      <c r="K56" s="51" t="str">
        <f>IF(K55="","",IF(K55&gt;L55,2,IF(K55=L55,1,0)))</f>
        <v/>
      </c>
      <c r="L56" s="52" t="str">
        <f>IF(L55="","",IF(L55&gt;K55,2,IF(L55=K55,1,0)))</f>
        <v/>
      </c>
      <c r="M56" s="51" t="str">
        <f>IF(M55="","",IF(M55&gt;N55,2,IF(M55=N55,1,0)))</f>
        <v/>
      </c>
      <c r="N56" s="52" t="str">
        <f>IF(N55="","",IF(N55&gt;M55,2,IF(N55=M55,1,0)))</f>
        <v/>
      </c>
      <c r="O56" s="138" t="s">
        <v>14</v>
      </c>
      <c r="P56" s="138"/>
      <c r="Q56" s="150"/>
      <c r="R56" s="146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54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180" t="s">
        <v>1</v>
      </c>
      <c r="E58" s="180"/>
      <c r="F58" s="180"/>
      <c r="G58" s="6">
        <f>$G$2</f>
        <v>1</v>
      </c>
      <c r="H58" s="181" t="s">
        <v>2</v>
      </c>
      <c r="I58" s="181"/>
      <c r="J58" s="182" t="s">
        <v>59</v>
      </c>
      <c r="K58" s="182"/>
      <c r="L58" s="182"/>
      <c r="M58" s="182"/>
      <c r="N58" s="2" t="s">
        <v>3</v>
      </c>
      <c r="O58" s="184" t="s">
        <v>67</v>
      </c>
      <c r="P58" s="184"/>
      <c r="Q58" s="184"/>
    </row>
    <row r="59" spans="2:108" ht="19.5" customHeight="1" x14ac:dyDescent="0.25"/>
    <row r="60" spans="2:108" ht="19.5" customHeight="1" x14ac:dyDescent="0.25">
      <c r="D60" s="190" t="str">
        <f>$D$4</f>
        <v>LUFTGEWEHR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2:108" ht="19.5" customHeight="1" x14ac:dyDescent="0.25">
      <c r="D61" s="192" t="str">
        <f>$D$5</f>
        <v>SAISON 2018 / 19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2:108" ht="19.5" customHeight="1" x14ac:dyDescent="0.25">
      <c r="D62" s="190" t="str">
        <f>$D$6</f>
        <v>Landesliga</v>
      </c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4" spans="2:108" ht="16.5" customHeight="1" x14ac:dyDescent="0.25">
      <c r="D64" s="193" t="s">
        <v>1</v>
      </c>
      <c r="E64" s="194"/>
      <c r="F64" s="194"/>
      <c r="G64" s="194"/>
      <c r="H64" s="194"/>
      <c r="I64" s="6">
        <f>$G$2</f>
        <v>1</v>
      </c>
      <c r="J64" s="7"/>
      <c r="K64" s="195" t="s">
        <v>6</v>
      </c>
      <c r="L64" s="195"/>
      <c r="M64" s="195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196" t="s">
        <v>55</v>
      </c>
      <c r="C66" s="197"/>
      <c r="D66" s="197"/>
      <c r="E66" s="197"/>
      <c r="F66" s="197"/>
      <c r="G66" s="198"/>
      <c r="H66" s="10">
        <f>IF(I75=0,0,IF(I75&gt;K75,3,IF(AND(I75=K75,I85=K85),1,I85)))</f>
        <v>3</v>
      </c>
      <c r="I66" s="199" t="s">
        <v>7</v>
      </c>
      <c r="J66" s="199"/>
      <c r="K66" s="199"/>
      <c r="L66" s="10">
        <f>IF(K75=0,0,IF(K75&gt;I75,3,IF(AND(K75=I75,K85=I85),1,K85)))</f>
        <v>0</v>
      </c>
      <c r="M66" s="196" t="s">
        <v>50</v>
      </c>
      <c r="N66" s="197"/>
      <c r="O66" s="197"/>
      <c r="P66" s="197"/>
      <c r="Q66" s="197"/>
      <c r="R66" s="198"/>
    </row>
    <row r="67" spans="1:108" ht="16.5" customHeight="1" thickBot="1" x14ac:dyDescent="0.3">
      <c r="C67" s="1" t="s">
        <v>75</v>
      </c>
    </row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185">
        <v>2</v>
      </c>
      <c r="C69" s="186" t="s">
        <v>76</v>
      </c>
      <c r="D69" s="17">
        <v>100</v>
      </c>
      <c r="E69" s="83">
        <v>95.5</v>
      </c>
      <c r="F69" s="17">
        <v>101</v>
      </c>
      <c r="G69" s="17">
        <v>101.1</v>
      </c>
      <c r="H69" s="18">
        <f>IF(SUM(D69:G69)=0,0,SUM(D69:G69))</f>
        <v>397.6</v>
      </c>
      <c r="I69" s="19">
        <f>IF(SUM(D70:H70)=0,0,SUM(D70:H70))</f>
        <v>6</v>
      </c>
      <c r="J69" s="20" t="s">
        <v>15</v>
      </c>
      <c r="K69" s="21">
        <f>IF(SUM(M70:P70)=0,0,SUM(M70:P70))</f>
        <v>2</v>
      </c>
      <c r="L69" s="18">
        <f>IF(SUM(M69:P69)=0,0,SUM(M69:P69))</f>
        <v>385.79999999999995</v>
      </c>
      <c r="M69" s="83">
        <v>98.6</v>
      </c>
      <c r="N69" s="17">
        <v>94.9</v>
      </c>
      <c r="O69" s="83">
        <v>96.2</v>
      </c>
      <c r="P69" s="83">
        <v>96.1</v>
      </c>
      <c r="Q69" s="188" t="s">
        <v>77</v>
      </c>
      <c r="R69" s="185">
        <v>3</v>
      </c>
    </row>
    <row r="70" spans="1:108" ht="16.5" customHeight="1" x14ac:dyDescent="0.25">
      <c r="B70" s="162"/>
      <c r="C70" s="187"/>
      <c r="D70" s="22">
        <f>IF(D69=0,"",IF(D69&gt;P69,2,IF(D69=P69,1,0)))</f>
        <v>2</v>
      </c>
      <c r="E70" s="22">
        <f>IF(E69=0,"",IF(E69&gt;O69,2,IF(E69=O69,1,0)))</f>
        <v>0</v>
      </c>
      <c r="F70" s="22">
        <f>IF(F69=0,"",IF(F69&gt;N69,2,IF(F69=N69,1,0)))</f>
        <v>2</v>
      </c>
      <c r="G70" s="22">
        <f>IF(G69=0,"",IF(G69&gt;M69,2,IF(G69=M69,1,0)))</f>
        <v>2</v>
      </c>
      <c r="H70" s="23"/>
      <c r="I70" s="24"/>
      <c r="J70" s="25"/>
      <c r="K70" s="26"/>
      <c r="L70" s="23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2</v>
      </c>
      <c r="P70" s="22">
        <f>IF(P69=0,"",IF(P69&gt;D69,2,IF(P69=D69,1,0)))</f>
        <v>0</v>
      </c>
      <c r="Q70" s="189"/>
      <c r="R70" s="162"/>
    </row>
    <row r="71" spans="1:108" ht="30" customHeight="1" x14ac:dyDescent="0.25">
      <c r="B71" s="161">
        <v>4</v>
      </c>
      <c r="C71" s="163" t="s">
        <v>78</v>
      </c>
      <c r="D71" s="27">
        <v>100.2</v>
      </c>
      <c r="E71" s="27">
        <v>100.8</v>
      </c>
      <c r="F71" s="27">
        <v>104.1</v>
      </c>
      <c r="G71" s="27">
        <v>103.1</v>
      </c>
      <c r="H71" s="28">
        <f>IF(SUM(D71:G71)=0,0,SUM(D71:G71))</f>
        <v>408.20000000000005</v>
      </c>
      <c r="I71" s="29">
        <f>IF(SUM(D72:H72)=0,0,SUM(D72:H72))</f>
        <v>8</v>
      </c>
      <c r="J71" s="30" t="s">
        <v>15</v>
      </c>
      <c r="K71" s="31">
        <f>IF(SUM(M72:P72)=0,0,SUM(M72:P72))</f>
        <v>0</v>
      </c>
      <c r="L71" s="28">
        <f>IF(SUM(M71:P71)=0,0,SUM(M71:P71))</f>
        <v>394.2</v>
      </c>
      <c r="M71" s="84">
        <v>98.9</v>
      </c>
      <c r="N71" s="17">
        <v>101.8</v>
      </c>
      <c r="O71" s="27">
        <v>95</v>
      </c>
      <c r="P71" s="84">
        <v>98.5</v>
      </c>
      <c r="Q71" s="165" t="s">
        <v>79</v>
      </c>
      <c r="R71" s="161">
        <v>5</v>
      </c>
    </row>
    <row r="72" spans="1:108" ht="16.5" customHeight="1" x14ac:dyDescent="0.25">
      <c r="B72" s="162"/>
      <c r="C72" s="164"/>
      <c r="D72" s="32">
        <f>IF(D71=0,"",IF(D71&gt;P71,2,IF(D71=P71,1,0)))</f>
        <v>2</v>
      </c>
      <c r="E72" s="32">
        <f>IF(E71=0,"",IF(E71&gt;O71,2,IF(E71=O71,1,0)))</f>
        <v>2</v>
      </c>
      <c r="F72" s="32">
        <f>IF(F71=0,"",IF(F71&gt;N71,2,IF(F71=N71,1,0)))</f>
        <v>2</v>
      </c>
      <c r="G72" s="32">
        <f>IF(G71=0,"",IF(G71&gt;M71,2,IF(G71=M71,1,0)))</f>
        <v>2</v>
      </c>
      <c r="H72" s="23"/>
      <c r="I72" s="24"/>
      <c r="J72" s="25"/>
      <c r="K72" s="26"/>
      <c r="L72" s="23"/>
      <c r="M72" s="32">
        <f>IF(M71=0,"",IF(M71&gt;G71,2,IF(M71=G71,1,0)))</f>
        <v>0</v>
      </c>
      <c r="N72" s="32">
        <f>IF(N71=0,"",IF(N71&gt;F71,2,IF(N71=F71,1,0)))</f>
        <v>0</v>
      </c>
      <c r="O72" s="32">
        <f>IF(O71=0,"",IF(O71&gt;E71,2,IF(E71=O71,1,0)))</f>
        <v>0</v>
      </c>
      <c r="P72" s="32">
        <f>IF(P71=0,"",IF(P71&gt;D71,2,IF(P71=D71,1,0)))</f>
        <v>0</v>
      </c>
      <c r="Q72" s="166"/>
      <c r="R72" s="162"/>
    </row>
    <row r="73" spans="1:108" ht="30" customHeight="1" x14ac:dyDescent="0.25">
      <c r="B73" s="161">
        <f>B71+2</f>
        <v>6</v>
      </c>
      <c r="C73" s="163" t="s">
        <v>80</v>
      </c>
      <c r="D73" s="84">
        <v>98.9</v>
      </c>
      <c r="E73" s="27">
        <v>101.4</v>
      </c>
      <c r="F73" s="84">
        <v>98.8</v>
      </c>
      <c r="G73" s="27">
        <v>102</v>
      </c>
      <c r="H73" s="28">
        <f>IF(SUM(D73:G73)=0,0,SUM(D73:G73))</f>
        <v>401.1</v>
      </c>
      <c r="I73" s="29">
        <f>IF(SUM(D74:H74)=0,0,SUM(D74:H74))</f>
        <v>8</v>
      </c>
      <c r="J73" s="30" t="s">
        <v>15</v>
      </c>
      <c r="K73" s="31">
        <f>IF(SUM(M74:P74)=0,0,SUM(M74:P74))</f>
        <v>0</v>
      </c>
      <c r="L73" s="28">
        <f>IF(SUM(M73:P73)=0,0,SUM(M73:P73))</f>
        <v>375.70000000000005</v>
      </c>
      <c r="M73" s="27">
        <v>97</v>
      </c>
      <c r="N73" s="84">
        <v>93.8</v>
      </c>
      <c r="O73" s="84">
        <v>90.4</v>
      </c>
      <c r="P73" s="84">
        <v>94.5</v>
      </c>
      <c r="Q73" s="165" t="s">
        <v>81</v>
      </c>
      <c r="R73" s="161">
        <f>R71+2</f>
        <v>7</v>
      </c>
    </row>
    <row r="74" spans="1:108" ht="16.5" customHeight="1" x14ac:dyDescent="0.25">
      <c r="B74" s="162"/>
      <c r="C74" s="164"/>
      <c r="D74" s="32">
        <f>IF(D73=0,"",IF(D73&gt;P73,2,IF(D73=P73,1,0)))</f>
        <v>2</v>
      </c>
      <c r="E74" s="32">
        <f>IF(E73=0,"",IF(E73&gt;O73,2,IF(E73=O73,1,0)))</f>
        <v>2</v>
      </c>
      <c r="F74" s="32">
        <f>IF(F73=0,"",IF(F73&gt;N73,2,IF(F73=N73,1,0)))</f>
        <v>2</v>
      </c>
      <c r="G74" s="32">
        <f>IF(G73=0,"",IF(G73&gt;M73,2,IF(G73=M73,1,0)))</f>
        <v>2</v>
      </c>
      <c r="H74" s="23"/>
      <c r="I74" s="24"/>
      <c r="J74" s="25"/>
      <c r="K74" s="26"/>
      <c r="L74" s="23"/>
      <c r="M74" s="32">
        <f>IF(M73=0,"",IF(M73&gt;G73,2,IF(M73=G73,1,0)))</f>
        <v>0</v>
      </c>
      <c r="N74" s="32">
        <f>IF(N73=0,"",IF(N73&gt;F73,2,IF(N73=F73,1,0)))</f>
        <v>0</v>
      </c>
      <c r="O74" s="32">
        <f>IF(O73=0,"",IF(O73&gt;E73,2,IF(E73=O73,1,0)))</f>
        <v>0</v>
      </c>
      <c r="P74" s="32">
        <f>IF(P73=0,"",IF(P73&gt;D73,2,IF(P73=D73,1,0)))</f>
        <v>0</v>
      </c>
      <c r="Q74" s="166"/>
      <c r="R74" s="162"/>
    </row>
    <row r="75" spans="1:108" ht="16.5" customHeight="1" x14ac:dyDescent="0.25">
      <c r="B75" s="33"/>
      <c r="C75" s="167" t="str">
        <f>IF(AND(H75=0,L75=0),"",IF(OR(I75&gt;K75,K75&gt;I75),"kein Stechen erforderlich","Stechen"))</f>
        <v>kein Stechen erforderlich</v>
      </c>
      <c r="D75" s="168"/>
      <c r="E75" s="169"/>
      <c r="F75" s="170" t="s">
        <v>16</v>
      </c>
      <c r="G75" s="171"/>
      <c r="H75" s="34">
        <f>IF(SUM(H69:H74)=0,0,SUM(H69:H74))</f>
        <v>1206.9000000000001</v>
      </c>
      <c r="I75" s="35">
        <f>IF(SUM(I69:I74)=0,0,SUM(I69:I74))</f>
        <v>22</v>
      </c>
      <c r="J75" s="36" t="s">
        <v>15</v>
      </c>
      <c r="K75" s="37">
        <f>IF(SUM(K69:K74)=0,0,SUM(K69:K74))</f>
        <v>2</v>
      </c>
      <c r="L75" s="34">
        <f>IF(SUM(L69:L74)=0,0,SUM(L69:L74))</f>
        <v>1155.7</v>
      </c>
      <c r="M75" s="170" t="s">
        <v>16</v>
      </c>
      <c r="N75" s="171"/>
      <c r="O75" s="172" t="str">
        <f>C75</f>
        <v>kein Stechen erforderlich</v>
      </c>
      <c r="P75" s="173"/>
      <c r="Q75" s="174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53"/>
      <c r="D77" s="154"/>
      <c r="E77" s="154"/>
      <c r="F77" s="155" t="s">
        <v>17</v>
      </c>
      <c r="G77" s="156"/>
      <c r="H77" s="155" t="s">
        <v>18</v>
      </c>
      <c r="I77" s="157"/>
      <c r="J77" s="156"/>
      <c r="K77" s="155" t="s">
        <v>19</v>
      </c>
      <c r="L77" s="156"/>
      <c r="M77" s="155" t="s">
        <v>20</v>
      </c>
      <c r="N77" s="156"/>
      <c r="O77" s="154" t="str">
        <f>IF(O75="Stechen",M66,"")</f>
        <v/>
      </c>
      <c r="P77" s="154"/>
      <c r="Q77" s="158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75" t="s">
        <v>14</v>
      </c>
      <c r="C78" s="175"/>
      <c r="D78" s="176" t="s">
        <v>21</v>
      </c>
      <c r="E78" s="176"/>
      <c r="F78" s="41">
        <v>1</v>
      </c>
      <c r="G78" s="42">
        <v>2</v>
      </c>
      <c r="H78" s="41">
        <v>3</v>
      </c>
      <c r="I78" s="177">
        <v>4</v>
      </c>
      <c r="J78" s="178"/>
      <c r="K78" s="41">
        <v>5</v>
      </c>
      <c r="L78" s="42">
        <v>6</v>
      </c>
      <c r="M78" s="41">
        <v>7</v>
      </c>
      <c r="N78" s="42">
        <v>8</v>
      </c>
      <c r="O78" s="176" t="s">
        <v>21</v>
      </c>
      <c r="P78" s="176"/>
      <c r="Q78" s="179" t="s">
        <v>14</v>
      </c>
      <c r="R78" s="179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45">
        <f>IF(SUM(F80,H80,K80,M80)=0,0,SUM(F80,H80,K80,M80))</f>
        <v>0</v>
      </c>
      <c r="C79" s="136" t="s">
        <v>22</v>
      </c>
      <c r="D79" s="138" t="s">
        <v>23</v>
      </c>
      <c r="E79" s="138"/>
      <c r="F79" s="43"/>
      <c r="G79" s="44"/>
      <c r="H79" s="43"/>
      <c r="I79" s="139"/>
      <c r="J79" s="140"/>
      <c r="K79" s="43"/>
      <c r="L79" s="44"/>
      <c r="M79" s="43"/>
      <c r="N79" s="44"/>
      <c r="O79" s="141" t="s">
        <v>23</v>
      </c>
      <c r="P79" s="138"/>
      <c r="Q79" s="149" t="s">
        <v>22</v>
      </c>
      <c r="R79" s="145">
        <f>IF(SUM(N80,L80,I80,G80)=0,0,SUM(N80,L80,I80,G80))</f>
        <v>0</v>
      </c>
      <c r="S79" s="1">
        <f>IF(R79&gt;B79,1,0)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46"/>
      <c r="C80" s="137"/>
      <c r="D80" s="138" t="s">
        <v>14</v>
      </c>
      <c r="E80" s="142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59" t="str">
        <f>IF(I79="","",IF(I79&gt;H79,2,IF(I79=H79,1,0)))</f>
        <v/>
      </c>
      <c r="J80" s="160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41" t="s">
        <v>14</v>
      </c>
      <c r="P80" s="138"/>
      <c r="Q80" s="150"/>
      <c r="R80" s="146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45">
        <f>IF(SUM(F82,H82,K82,M82)=0,0,SUM(F82,H82,K82,M82))</f>
        <v>0</v>
      </c>
      <c r="C81" s="136" t="s">
        <v>24</v>
      </c>
      <c r="D81" s="138" t="s">
        <v>23</v>
      </c>
      <c r="E81" s="138"/>
      <c r="F81" s="43"/>
      <c r="G81" s="44"/>
      <c r="H81" s="43"/>
      <c r="I81" s="139"/>
      <c r="J81" s="140"/>
      <c r="K81" s="43"/>
      <c r="L81" s="44"/>
      <c r="M81" s="43"/>
      <c r="N81" s="44"/>
      <c r="O81" s="141" t="s">
        <v>23</v>
      </c>
      <c r="P81" s="138"/>
      <c r="Q81" s="149" t="s">
        <v>24</v>
      </c>
      <c r="R81" s="145">
        <f>IF(SUM(N82,L82,I82,G82)=0,0,SUM(N82,L82,I82,G82))</f>
        <v>0</v>
      </c>
      <c r="S81" s="1">
        <f>IF(R81&gt;B81,1,0)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46"/>
      <c r="C82" s="137"/>
      <c r="D82" s="138" t="s">
        <v>14</v>
      </c>
      <c r="E82" s="142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43" t="str">
        <f>IF(I81="","",IF(I81&gt;H81,2,IF(I81=H81,1,0)))</f>
        <v/>
      </c>
      <c r="J82" s="144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41" t="s">
        <v>14</v>
      </c>
      <c r="P82" s="138"/>
      <c r="Q82" s="150"/>
      <c r="R82" s="146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45">
        <f>IF(SUM(F84,H84,K84,M84)=0,0,SUM(F84,H84,K84,M84))</f>
        <v>0</v>
      </c>
      <c r="C83" s="136" t="s">
        <v>25</v>
      </c>
      <c r="D83" s="138" t="s">
        <v>23</v>
      </c>
      <c r="E83" s="138"/>
      <c r="F83" s="49"/>
      <c r="G83" s="50"/>
      <c r="H83" s="49"/>
      <c r="I83" s="147"/>
      <c r="J83" s="148"/>
      <c r="K83" s="49"/>
      <c r="L83" s="50"/>
      <c r="M83" s="49"/>
      <c r="N83" s="50"/>
      <c r="O83" s="141" t="s">
        <v>23</v>
      </c>
      <c r="P83" s="138"/>
      <c r="Q83" s="149" t="s">
        <v>25</v>
      </c>
      <c r="R83" s="145">
        <f>IF(SUM(N84,L84,I84,G84)=0,0,SUM(N84,L84,I84,G84))</f>
        <v>0</v>
      </c>
      <c r="S83" s="1">
        <f>IF(R83&gt;B83,1,0)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46"/>
      <c r="C84" s="137"/>
      <c r="D84" s="138" t="s">
        <v>14</v>
      </c>
      <c r="E84" s="138"/>
      <c r="F84" s="51" t="str">
        <f>IF(F83="","",IF(F83&gt;G83,2,IF(F83=G83,1,0)))</f>
        <v/>
      </c>
      <c r="G84" s="52" t="str">
        <f>IF(G83="","",IF(G83&gt;F83,2,IF(G83=F83,1,0)))</f>
        <v/>
      </c>
      <c r="H84" s="51" t="str">
        <f>IF(H83="","",IF(H83&gt;I83,2,IF(H83=I83,1,0)))</f>
        <v/>
      </c>
      <c r="I84" s="151" t="str">
        <f>IF(I83="","",IF(I83&gt;H83,2,IF(I83=H83,1,0)))</f>
        <v/>
      </c>
      <c r="J84" s="152" t="str">
        <f>IF(J83="","",IF(J83&gt;I83,2,IF(J83=I83,1,"")))</f>
        <v/>
      </c>
      <c r="K84" s="51" t="str">
        <f>IF(K83="","",IF(K83&gt;L83,2,IF(K83=L83,1,0)))</f>
        <v/>
      </c>
      <c r="L84" s="52" t="str">
        <f>IF(L83="","",IF(L83&gt;K83,2,IF(L83=K83,1,0)))</f>
        <v/>
      </c>
      <c r="M84" s="51" t="str">
        <f>IF(M83="","",IF(M83&gt;N83,2,IF(M83=N83,1,0)))</f>
        <v/>
      </c>
      <c r="N84" s="52" t="str">
        <f>IF(N83="","",IF(N83&gt;M83,2,IF(N83=M83,1,0)))</f>
        <v/>
      </c>
      <c r="O84" s="138" t="s">
        <v>14</v>
      </c>
      <c r="P84" s="138"/>
      <c r="Q84" s="150"/>
      <c r="R84" s="146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54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S85" s="1">
        <f>SUM(S79:S84)</f>
        <v>0</v>
      </c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180" t="s">
        <v>1</v>
      </c>
      <c r="E86" s="180"/>
      <c r="F86" s="180"/>
      <c r="G86" s="6">
        <f>$G$2</f>
        <v>1</v>
      </c>
      <c r="H86" s="181" t="s">
        <v>2</v>
      </c>
      <c r="I86" s="181"/>
      <c r="J86" s="182">
        <v>43393</v>
      </c>
      <c r="K86" s="183"/>
      <c r="L86" s="183"/>
      <c r="M86" s="183"/>
      <c r="N86" s="2" t="s">
        <v>3</v>
      </c>
      <c r="O86" s="184" t="s">
        <v>67</v>
      </c>
      <c r="P86" s="184"/>
      <c r="Q86" s="184"/>
    </row>
    <row r="87" spans="1:108" ht="19.5" customHeight="1" x14ac:dyDescent="0.25"/>
    <row r="88" spans="1:108" ht="19.5" customHeight="1" x14ac:dyDescent="0.25">
      <c r="D88" s="190" t="str">
        <f>$D$4</f>
        <v>LUFTGEWEHR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</row>
    <row r="89" spans="1:108" ht="19.5" customHeight="1" x14ac:dyDescent="0.25">
      <c r="D89" s="192" t="str">
        <f>$D$5</f>
        <v>SAISON 2018 / 19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</row>
    <row r="90" spans="1:108" ht="19.5" customHeight="1" x14ac:dyDescent="0.25">
      <c r="D90" s="190" t="str">
        <f>$D$6</f>
        <v>Landesliga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</row>
    <row r="91" spans="1:108" ht="19.5" customHeight="1" x14ac:dyDescent="0.25"/>
    <row r="92" spans="1:108" ht="16.5" customHeight="1" x14ac:dyDescent="0.25">
      <c r="D92" s="193" t="s">
        <v>1</v>
      </c>
      <c r="E92" s="194"/>
      <c r="F92" s="194"/>
      <c r="G92" s="194"/>
      <c r="H92" s="194"/>
      <c r="I92" s="6">
        <f>$G$2</f>
        <v>1</v>
      </c>
      <c r="J92" s="7"/>
      <c r="K92" s="195" t="s">
        <v>6</v>
      </c>
      <c r="L92" s="195"/>
      <c r="M92" s="195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196" t="s">
        <v>57</v>
      </c>
      <c r="C94" s="197"/>
      <c r="D94" s="197"/>
      <c r="E94" s="197"/>
      <c r="F94" s="197"/>
      <c r="G94" s="198"/>
      <c r="H94" s="10">
        <f>IF(I103=0,0,IF(I103&gt;K103,3,IF(AND(I103=K103,I113=K113),1,I113)))</f>
        <v>0</v>
      </c>
      <c r="I94" s="199" t="s">
        <v>7</v>
      </c>
      <c r="J94" s="199"/>
      <c r="K94" s="199"/>
      <c r="L94" s="10">
        <f>IF(K103=0,0,IF(K103&gt;I103,3,IF(AND(K103=I103,K113=I113),1,K113)))</f>
        <v>3</v>
      </c>
      <c r="M94" s="196" t="s">
        <v>53</v>
      </c>
      <c r="N94" s="197"/>
      <c r="O94" s="197"/>
      <c r="P94" s="197"/>
      <c r="Q94" s="197"/>
      <c r="R94" s="198"/>
    </row>
    <row r="95" spans="1:108" ht="16.5" customHeight="1" thickBot="1" x14ac:dyDescent="0.3">
      <c r="C95" s="1" t="s">
        <v>82</v>
      </c>
    </row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185">
        <v>1</v>
      </c>
      <c r="C97" s="186" t="s">
        <v>83</v>
      </c>
      <c r="D97" s="17">
        <v>97</v>
      </c>
      <c r="E97" s="17">
        <v>101.8</v>
      </c>
      <c r="F97" s="83">
        <v>99.6</v>
      </c>
      <c r="G97" s="83">
        <v>98.8</v>
      </c>
      <c r="H97" s="18">
        <f>IF(SUM(D97:G97)=0,0,SUM(D97:G97))</f>
        <v>397.2</v>
      </c>
      <c r="I97" s="19">
        <f>IF(SUM(D98:H98)=0,0,SUM(D98:H98))</f>
        <v>2</v>
      </c>
      <c r="J97" s="20" t="s">
        <v>15</v>
      </c>
      <c r="K97" s="21">
        <f>IF(SUM(M98:P98)=0,0,SUM(M98:P98))</f>
        <v>6</v>
      </c>
      <c r="L97" s="18">
        <f>IF(SUM(M97:P97)=0,0,SUM(M97:P97))</f>
        <v>409.90000000000003</v>
      </c>
      <c r="M97" s="17">
        <v>103.3</v>
      </c>
      <c r="N97" s="17">
        <v>103</v>
      </c>
      <c r="O97" s="17">
        <v>101.3</v>
      </c>
      <c r="P97" s="17">
        <v>102.3</v>
      </c>
      <c r="Q97" s="188" t="s">
        <v>84</v>
      </c>
      <c r="R97" s="185">
        <v>2</v>
      </c>
    </row>
    <row r="98" spans="2:108" ht="16.5" customHeight="1" x14ac:dyDescent="0.25">
      <c r="B98" s="162"/>
      <c r="C98" s="187"/>
      <c r="D98" s="22">
        <f>IF(D97=0,"",IF(D97&gt;P97,2,IF(D97=P97,1,0)))</f>
        <v>0</v>
      </c>
      <c r="E98" s="22">
        <f>IF(E97=0,"",IF(E97&gt;O97,2,IF(E97=O97,1,0)))</f>
        <v>2</v>
      </c>
      <c r="F98" s="22">
        <f>IF(F97=0,"",IF(F97&gt;N97,2,IF(F97=N97,1,0)))</f>
        <v>0</v>
      </c>
      <c r="G98" s="22">
        <f>IF(G97=0,"",IF(G97&gt;M97,2,IF(G97=M97,1,0)))</f>
        <v>0</v>
      </c>
      <c r="H98" s="23"/>
      <c r="I98" s="24"/>
      <c r="J98" s="25"/>
      <c r="K98" s="26"/>
      <c r="L98" s="23"/>
      <c r="M98" s="22">
        <f>IF(M97=0,"",IF(M97&gt;G97,2,IF(M97=G97,1,0)))</f>
        <v>2</v>
      </c>
      <c r="N98" s="22">
        <f>IF(N97=0,"",IF(N97&gt;F97,2,IF(N97=F97,1,0)))</f>
        <v>2</v>
      </c>
      <c r="O98" s="22">
        <f>IF(O97=0,"",IF(O97&gt;E97,2,IF(E97=O97,1,0)))</f>
        <v>0</v>
      </c>
      <c r="P98" s="22">
        <f>IF(P97=0,"",IF(P97&gt;D97,2,IF(P97=D97,1,0)))</f>
        <v>2</v>
      </c>
      <c r="Q98" s="189"/>
      <c r="R98" s="162"/>
    </row>
    <row r="99" spans="2:108" ht="30" customHeight="1" x14ac:dyDescent="0.25">
      <c r="B99" s="161">
        <f>B97+2</f>
        <v>3</v>
      </c>
      <c r="C99" s="163" t="s">
        <v>85</v>
      </c>
      <c r="D99" s="84">
        <v>94.2</v>
      </c>
      <c r="E99" s="27">
        <v>98.8</v>
      </c>
      <c r="F99" s="27">
        <v>101.7</v>
      </c>
      <c r="G99" s="27">
        <v>96.6</v>
      </c>
      <c r="H99" s="28">
        <f>IF(SUM(D99:G99)=0,0,SUM(D99:G99))</f>
        <v>391.29999999999995</v>
      </c>
      <c r="I99" s="29">
        <f>IF(SUM(D100:H100)=0,0,SUM(D100:H100))</f>
        <v>2</v>
      </c>
      <c r="J99" s="30" t="s">
        <v>15</v>
      </c>
      <c r="K99" s="31">
        <f>IF(SUM(M100:P100)=0,0,SUM(M100:P100))</f>
        <v>6</v>
      </c>
      <c r="L99" s="28">
        <f>IF(SUM(M99:P99)=0,0,SUM(M99:P99))</f>
        <v>401.2</v>
      </c>
      <c r="M99" s="27">
        <v>98.2</v>
      </c>
      <c r="N99" s="27">
        <v>100.2</v>
      </c>
      <c r="O99" s="27">
        <v>103.5</v>
      </c>
      <c r="P99" s="84">
        <v>99.3</v>
      </c>
      <c r="Q99" s="165" t="s">
        <v>86</v>
      </c>
      <c r="R99" s="161">
        <f>R97+2</f>
        <v>4</v>
      </c>
    </row>
    <row r="100" spans="2:108" ht="16.5" customHeight="1" x14ac:dyDescent="0.25">
      <c r="B100" s="162"/>
      <c r="C100" s="164"/>
      <c r="D100" s="32">
        <f>IF(D99=0,"",IF(D99&gt;P99,2,IF(D99=P99,1,0)))</f>
        <v>0</v>
      </c>
      <c r="E100" s="32">
        <f>IF(E99=0,"",IF(E99&gt;O99,2,IF(E99=O99,1,0)))</f>
        <v>0</v>
      </c>
      <c r="F100" s="32">
        <f>IF(F99=0,"",IF(F99&gt;N99,2,IF(F99=N99,1,0)))</f>
        <v>2</v>
      </c>
      <c r="G100" s="32">
        <f>IF(G99=0,"",IF(G99&gt;M99,2,IF(G99=M99,1,0)))</f>
        <v>0</v>
      </c>
      <c r="H100" s="23"/>
      <c r="I100" s="24"/>
      <c r="J100" s="25"/>
      <c r="K100" s="26"/>
      <c r="L100" s="23"/>
      <c r="M100" s="32">
        <f>IF(M99=0,"",IF(M99&gt;G99,2,IF(M99=G99,1,0)))</f>
        <v>2</v>
      </c>
      <c r="N100" s="32">
        <f>IF(N99=0,"",IF(N99&gt;F99,2,IF(N99=F99,1,0)))</f>
        <v>0</v>
      </c>
      <c r="O100" s="32">
        <f>IF(O99=0,"",IF(O99&gt;E99,2,IF(E99=O99,1,0)))</f>
        <v>2</v>
      </c>
      <c r="P100" s="32">
        <f>IF(P99=0,"",IF(P99&gt;D99,2,IF(P99=D99,1,0)))</f>
        <v>2</v>
      </c>
      <c r="Q100" s="166"/>
      <c r="R100" s="162"/>
    </row>
    <row r="101" spans="2:108" ht="30" customHeight="1" x14ac:dyDescent="0.25">
      <c r="B101" s="161">
        <f>B99+2</f>
        <v>5</v>
      </c>
      <c r="C101" s="163" t="s">
        <v>87</v>
      </c>
      <c r="D101" s="84">
        <v>93.7</v>
      </c>
      <c r="E101" s="84">
        <v>91.9</v>
      </c>
      <c r="F101" s="84">
        <v>94.5</v>
      </c>
      <c r="G101" s="84">
        <v>92.5</v>
      </c>
      <c r="H101" s="28">
        <f>IF(SUM(D101:G101)=0,0,SUM(D101:G101))</f>
        <v>372.6</v>
      </c>
      <c r="I101" s="29">
        <f>IF(SUM(D102:H102)=0,0,SUM(D102:H102))</f>
        <v>4</v>
      </c>
      <c r="J101" s="30" t="s">
        <v>15</v>
      </c>
      <c r="K101" s="31">
        <f>IF(SUM(M102:P102)=0,0,SUM(M102:P102))</f>
        <v>4</v>
      </c>
      <c r="L101" s="28">
        <f>IF(SUM(M101:P101)=0,0,SUM(M101:P101))</f>
        <v>372.9</v>
      </c>
      <c r="M101" s="27">
        <v>96.6</v>
      </c>
      <c r="N101" s="84">
        <v>94.6</v>
      </c>
      <c r="O101" s="27">
        <v>90</v>
      </c>
      <c r="P101" s="27">
        <v>91.7</v>
      </c>
      <c r="Q101" s="165" t="s">
        <v>88</v>
      </c>
      <c r="R101" s="161">
        <f>R99+2</f>
        <v>6</v>
      </c>
    </row>
    <row r="102" spans="2:108" ht="16.5" customHeight="1" x14ac:dyDescent="0.25">
      <c r="B102" s="162"/>
      <c r="C102" s="164"/>
      <c r="D102" s="32">
        <f>IF(D101=0,"",IF(D101&gt;P101,2,IF(D101=P101,1,0)))</f>
        <v>2</v>
      </c>
      <c r="E102" s="32">
        <f>IF(E101=0,"",IF(E101&gt;O101,2,IF(E101=O101,1,0)))</f>
        <v>2</v>
      </c>
      <c r="F102" s="32">
        <f>IF(F101=0,"",IF(F101&gt;N101,2,IF(F101=N101,1,0)))</f>
        <v>0</v>
      </c>
      <c r="G102" s="32">
        <f>IF(G101=0,"",IF(G101&gt;M101,2,IF(G101=M101,1,0)))</f>
        <v>0</v>
      </c>
      <c r="H102" s="23"/>
      <c r="I102" s="24"/>
      <c r="J102" s="25"/>
      <c r="K102" s="26"/>
      <c r="L102" s="23"/>
      <c r="M102" s="32">
        <f>IF(M101=0,"",IF(M101&gt;G101,2,IF(M101=G101,1,0)))</f>
        <v>2</v>
      </c>
      <c r="N102" s="32">
        <f>IF(N101=0,"",IF(N101&gt;F101,2,IF(N101=F101,1,0)))</f>
        <v>2</v>
      </c>
      <c r="O102" s="32">
        <f>IF(O101=0,"",IF(O101&gt;E101,2,IF(E101=O101,1,0)))</f>
        <v>0</v>
      </c>
      <c r="P102" s="32">
        <f>IF(P101=0,"",IF(P101&gt;D101,2,IF(P101=D101,1,0)))</f>
        <v>0</v>
      </c>
      <c r="Q102" s="166"/>
      <c r="R102" s="162"/>
    </row>
    <row r="103" spans="2:108" ht="16.5" customHeight="1" x14ac:dyDescent="0.25">
      <c r="B103" s="33"/>
      <c r="C103" s="167" t="str">
        <f>IF(AND(H103=0,L103=0),"",IF(OR(I103&gt;K103,K103&gt;I103),"kein Stechen erforderlich","Stechen"))</f>
        <v>kein Stechen erforderlich</v>
      </c>
      <c r="D103" s="168"/>
      <c r="E103" s="169"/>
      <c r="F103" s="170" t="s">
        <v>16</v>
      </c>
      <c r="G103" s="171"/>
      <c r="H103" s="34">
        <f>IF(SUM(H97:H102)=0,0,SUM(H97:H102))</f>
        <v>1161.0999999999999</v>
      </c>
      <c r="I103" s="35">
        <f>IF(SUM(I97:I102)=0,0,SUM(I97:I102))</f>
        <v>8</v>
      </c>
      <c r="J103" s="36" t="s">
        <v>15</v>
      </c>
      <c r="K103" s="37">
        <f>IF(SUM(K97:K102)=0,0,SUM(K97:K102))</f>
        <v>16</v>
      </c>
      <c r="L103" s="34">
        <f>IF(SUM(L97:L102)=0,0,SUM(L97:L102))</f>
        <v>1184</v>
      </c>
      <c r="M103" s="170" t="s">
        <v>16</v>
      </c>
      <c r="N103" s="171"/>
      <c r="O103" s="172" t="str">
        <f>C103</f>
        <v>kein Stechen erforderlich</v>
      </c>
      <c r="P103" s="173"/>
      <c r="Q103" s="174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53" t="str">
        <f>IF(C103="Stechen",B94,"")</f>
        <v/>
      </c>
      <c r="D105" s="154"/>
      <c r="E105" s="154"/>
      <c r="F105" s="155" t="s">
        <v>17</v>
      </c>
      <c r="G105" s="156"/>
      <c r="H105" s="155" t="s">
        <v>18</v>
      </c>
      <c r="I105" s="157"/>
      <c r="J105" s="156"/>
      <c r="K105" s="155" t="s">
        <v>19</v>
      </c>
      <c r="L105" s="156"/>
      <c r="M105" s="155" t="s">
        <v>20</v>
      </c>
      <c r="N105" s="156"/>
      <c r="O105" s="154" t="str">
        <f>IF(O103="Stechen",M94,"")</f>
        <v/>
      </c>
      <c r="P105" s="154"/>
      <c r="Q105" s="158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75" t="s">
        <v>14</v>
      </c>
      <c r="C106" s="175"/>
      <c r="D106" s="176" t="s">
        <v>21</v>
      </c>
      <c r="E106" s="176"/>
      <c r="F106" s="41">
        <v>1</v>
      </c>
      <c r="G106" s="42">
        <v>2</v>
      </c>
      <c r="H106" s="41">
        <v>3</v>
      </c>
      <c r="I106" s="177">
        <v>4</v>
      </c>
      <c r="J106" s="178"/>
      <c r="K106" s="41">
        <v>5</v>
      </c>
      <c r="L106" s="42">
        <v>6</v>
      </c>
      <c r="M106" s="41">
        <v>7</v>
      </c>
      <c r="N106" s="42">
        <v>8</v>
      </c>
      <c r="O106" s="176" t="s">
        <v>21</v>
      </c>
      <c r="P106" s="176"/>
      <c r="Q106" s="179" t="s">
        <v>14</v>
      </c>
      <c r="R106" s="179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45">
        <f>IF(SUM(F108,H108,K108,M108)=0,0,SUM(F108,H108,K108,M108))</f>
        <v>0</v>
      </c>
      <c r="C107" s="136" t="s">
        <v>22</v>
      </c>
      <c r="D107" s="138" t="s">
        <v>23</v>
      </c>
      <c r="E107" s="138"/>
      <c r="F107" s="43"/>
      <c r="G107" s="44"/>
      <c r="H107" s="43"/>
      <c r="I107" s="139"/>
      <c r="J107" s="140"/>
      <c r="K107" s="43"/>
      <c r="L107" s="44"/>
      <c r="M107" s="43"/>
      <c r="N107" s="44"/>
      <c r="O107" s="141" t="s">
        <v>23</v>
      </c>
      <c r="P107" s="138"/>
      <c r="Q107" s="149" t="s">
        <v>22</v>
      </c>
      <c r="R107" s="145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46"/>
      <c r="C108" s="137"/>
      <c r="D108" s="138" t="s">
        <v>14</v>
      </c>
      <c r="E108" s="142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159" t="str">
        <f>IF(I107="","",IF(I107&gt;H107,2,IF(I107=H107,1,0)))</f>
        <v/>
      </c>
      <c r="J108" s="160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41" t="s">
        <v>14</v>
      </c>
      <c r="P108" s="138"/>
      <c r="Q108" s="150"/>
      <c r="R108" s="146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45">
        <f>IF(SUM(F110,H110,K110,M110)=0,0,SUM(F110,H110,K110,M110))</f>
        <v>0</v>
      </c>
      <c r="C109" s="136" t="s">
        <v>24</v>
      </c>
      <c r="D109" s="138" t="s">
        <v>23</v>
      </c>
      <c r="E109" s="138"/>
      <c r="F109" s="43"/>
      <c r="G109" s="44"/>
      <c r="H109" s="43"/>
      <c r="I109" s="139"/>
      <c r="J109" s="140"/>
      <c r="K109" s="43"/>
      <c r="L109" s="44"/>
      <c r="M109" s="43"/>
      <c r="N109" s="44"/>
      <c r="O109" s="141" t="s">
        <v>23</v>
      </c>
      <c r="P109" s="138"/>
      <c r="Q109" s="149" t="s">
        <v>24</v>
      </c>
      <c r="R109" s="145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46"/>
      <c r="C110" s="137"/>
      <c r="D110" s="138" t="s">
        <v>14</v>
      </c>
      <c r="E110" s="142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43" t="str">
        <f>IF(I109="","",IF(I109&gt;H109,2,IF(I109=H109,1,0)))</f>
        <v/>
      </c>
      <c r="J110" s="144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41" t="s">
        <v>14</v>
      </c>
      <c r="P110" s="138"/>
      <c r="Q110" s="150"/>
      <c r="R110" s="146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45">
        <f>IF(SUM(F112,H112,K112,M112)=0,0,SUM(F112,H112,K112,M112))</f>
        <v>0</v>
      </c>
      <c r="C111" s="136" t="s">
        <v>25</v>
      </c>
      <c r="D111" s="138" t="s">
        <v>23</v>
      </c>
      <c r="E111" s="138"/>
      <c r="F111" s="49"/>
      <c r="G111" s="50"/>
      <c r="H111" s="49"/>
      <c r="I111" s="147"/>
      <c r="J111" s="148"/>
      <c r="K111" s="49"/>
      <c r="L111" s="50"/>
      <c r="M111" s="49"/>
      <c r="N111" s="50"/>
      <c r="O111" s="141" t="s">
        <v>23</v>
      </c>
      <c r="P111" s="138"/>
      <c r="Q111" s="149" t="s">
        <v>25</v>
      </c>
      <c r="R111" s="145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46"/>
      <c r="C112" s="137"/>
      <c r="D112" s="138" t="s">
        <v>14</v>
      </c>
      <c r="E112" s="138"/>
      <c r="F112" s="51" t="str">
        <f>IF(F111="","",IF(F111&gt;G111,2,IF(F111=G111,1,0)))</f>
        <v/>
      </c>
      <c r="G112" s="52" t="str">
        <f>IF(G111="","",IF(G111&gt;F111,2,IF(G111=F111,1,0)))</f>
        <v/>
      </c>
      <c r="H112" s="51" t="str">
        <f>IF(H111="","",IF(H111&gt;I111,2,IF(H111=I111,1,0)))</f>
        <v/>
      </c>
      <c r="I112" s="151" t="str">
        <f>IF(I111="","",IF(I111&gt;H111,2,IF(I111=H111,1,0)))</f>
        <v/>
      </c>
      <c r="J112" s="152" t="str">
        <f>IF(J111="","",IF(J111&gt;I111,2,IF(J111=I111,1,"")))</f>
        <v/>
      </c>
      <c r="K112" s="51" t="str">
        <f>IF(K111="","",IF(K111&gt;L111,2,IF(K111=L111,1,0)))</f>
        <v/>
      </c>
      <c r="L112" s="52" t="str">
        <f>IF(L111="","",IF(L111&gt;K111,2,IF(L111=K111,1,0)))</f>
        <v/>
      </c>
      <c r="M112" s="51" t="str">
        <f>IF(M111="","",IF(M111&gt;N111,2,IF(M111=N111,1,0)))</f>
        <v/>
      </c>
      <c r="N112" s="52" t="str">
        <f>IF(N111="","",IF(N111&gt;M111,2,IF(N111=M111,1,0)))</f>
        <v/>
      </c>
      <c r="O112" s="138" t="s">
        <v>14</v>
      </c>
      <c r="P112" s="138"/>
      <c r="Q112" s="150"/>
      <c r="R112" s="146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54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  <row r="114" spans="2:108" ht="16.5" customHeight="1" x14ac:dyDescent="0.25">
      <c r="C114" s="2" t="s">
        <v>0</v>
      </c>
      <c r="D114" s="180" t="s">
        <v>1</v>
      </c>
      <c r="E114" s="180"/>
      <c r="F114" s="180"/>
      <c r="G114" s="6">
        <f>$G$2</f>
        <v>1</v>
      </c>
      <c r="H114" s="181" t="s">
        <v>2</v>
      </c>
      <c r="I114" s="181"/>
      <c r="J114" s="182">
        <v>43393</v>
      </c>
      <c r="K114" s="183"/>
      <c r="L114" s="183"/>
      <c r="M114" s="183"/>
      <c r="N114" s="2" t="s">
        <v>3</v>
      </c>
      <c r="O114" s="184" t="s">
        <v>67</v>
      </c>
      <c r="P114" s="184"/>
      <c r="Q114" s="184"/>
    </row>
    <row r="115" spans="2:108" ht="19.5" customHeight="1" x14ac:dyDescent="0.25"/>
    <row r="116" spans="2:108" ht="19.5" customHeight="1" x14ac:dyDescent="0.25">
      <c r="D116" s="190" t="str">
        <f>$D$4</f>
        <v>LUFTGEWEHR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</row>
    <row r="117" spans="2:108" ht="19.5" customHeight="1" x14ac:dyDescent="0.25">
      <c r="D117" s="192" t="str">
        <f>$D$5</f>
        <v>SAISON 2018 / 19</v>
      </c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Y117" s="1"/>
    </row>
    <row r="118" spans="2:108" ht="19.5" customHeight="1" x14ac:dyDescent="0.25">
      <c r="D118" s="190" t="str">
        <f>$D$6</f>
        <v>Landesliga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</row>
    <row r="120" spans="2:108" ht="16.5" customHeight="1" x14ac:dyDescent="0.25">
      <c r="D120" s="193" t="s">
        <v>1</v>
      </c>
      <c r="E120" s="194"/>
      <c r="F120" s="194"/>
      <c r="G120" s="194"/>
      <c r="H120" s="194"/>
      <c r="I120" s="6">
        <f>$G$2</f>
        <v>1</v>
      </c>
      <c r="J120" s="7"/>
      <c r="K120" s="195" t="s">
        <v>6</v>
      </c>
      <c r="L120" s="195"/>
      <c r="M120" s="195"/>
      <c r="N120" s="6">
        <v>5</v>
      </c>
      <c r="O120" s="8"/>
      <c r="P120" s="9"/>
    </row>
    <row r="121" spans="2:108" ht="8.25" customHeight="1" x14ac:dyDescent="0.25"/>
    <row r="122" spans="2:108" ht="16.5" customHeight="1" x14ac:dyDescent="0.25">
      <c r="B122" s="196" t="s">
        <v>51</v>
      </c>
      <c r="C122" s="197"/>
      <c r="D122" s="197"/>
      <c r="E122" s="197"/>
      <c r="F122" s="197"/>
      <c r="G122" s="198"/>
      <c r="H122" s="10">
        <f>IF(I131=0,0,IF(I131&gt;K131,3,IF(AND(I131=K131,I141=K141),1,I141)))</f>
        <v>3</v>
      </c>
      <c r="I122" s="199" t="s">
        <v>7</v>
      </c>
      <c r="J122" s="199"/>
      <c r="K122" s="199"/>
      <c r="L122" s="10">
        <f>IF(K131=0,0,IF(K131&gt;I131,3,IF(AND(K131=I131,K141=I141),1,K141)))</f>
        <v>0</v>
      </c>
      <c r="M122" s="196" t="s">
        <v>52</v>
      </c>
      <c r="N122" s="197"/>
      <c r="O122" s="197"/>
      <c r="P122" s="197"/>
      <c r="Q122" s="197"/>
      <c r="R122" s="198"/>
    </row>
    <row r="123" spans="2:108" ht="16.5" customHeight="1" thickBot="1" x14ac:dyDescent="0.3">
      <c r="C123" s="1" t="s">
        <v>89</v>
      </c>
    </row>
    <row r="124" spans="2:108" ht="16.5" customHeight="1" thickBot="1" x14ac:dyDescent="0.3">
      <c r="B124" s="11" t="s">
        <v>8</v>
      </c>
      <c r="C124" s="12" t="s">
        <v>9</v>
      </c>
      <c r="D124" s="13" t="s">
        <v>10</v>
      </c>
      <c r="E124" s="13" t="s">
        <v>11</v>
      </c>
      <c r="F124" s="13" t="s">
        <v>12</v>
      </c>
      <c r="G124" s="13" t="s">
        <v>13</v>
      </c>
      <c r="H124" s="12" t="s">
        <v>14</v>
      </c>
      <c r="I124" s="14"/>
      <c r="J124" s="14"/>
      <c r="K124" s="14"/>
      <c r="L124" s="15"/>
      <c r="M124" s="13" t="s">
        <v>13</v>
      </c>
      <c r="N124" s="13" t="s">
        <v>12</v>
      </c>
      <c r="O124" s="13" t="s">
        <v>11</v>
      </c>
      <c r="P124" s="13" t="s">
        <v>10</v>
      </c>
      <c r="Q124" s="15" t="s">
        <v>9</v>
      </c>
      <c r="R124" s="16" t="s">
        <v>8</v>
      </c>
    </row>
    <row r="125" spans="2:108" ht="30" customHeight="1" x14ac:dyDescent="0.25">
      <c r="B125" s="185">
        <v>1</v>
      </c>
      <c r="C125" s="186" t="s">
        <v>90</v>
      </c>
      <c r="D125" s="17">
        <v>102.2</v>
      </c>
      <c r="E125" s="17">
        <v>97.8</v>
      </c>
      <c r="F125" s="17">
        <v>98.1</v>
      </c>
      <c r="G125" s="17">
        <v>97</v>
      </c>
      <c r="H125" s="18">
        <f>IF(SUM(D125:G125)=0,0,SUM(D125:G125))</f>
        <v>395.1</v>
      </c>
      <c r="I125" s="19">
        <f>IF(SUM(D126:H126)=0,0,SUM(D126:H126))</f>
        <v>4</v>
      </c>
      <c r="J125" s="20" t="s">
        <v>15</v>
      </c>
      <c r="K125" s="21">
        <f>IF(SUM(M126:P126)=0,0,SUM(M126:P126))</f>
        <v>4</v>
      </c>
      <c r="L125" s="18">
        <f>IF(SUM(M125:P125)=0,0,SUM(M125:P125))</f>
        <v>395.1</v>
      </c>
      <c r="M125" s="17">
        <v>100.4</v>
      </c>
      <c r="N125" s="17">
        <v>97.5</v>
      </c>
      <c r="O125" s="17">
        <v>99.2</v>
      </c>
      <c r="P125" s="17">
        <v>98</v>
      </c>
      <c r="Q125" s="188" t="s">
        <v>91</v>
      </c>
      <c r="R125" s="185">
        <v>2</v>
      </c>
    </row>
    <row r="126" spans="2:108" ht="16.5" customHeight="1" x14ac:dyDescent="0.25">
      <c r="B126" s="162"/>
      <c r="C126" s="187"/>
      <c r="D126" s="22">
        <f>IF(D125=0,"",IF(D125&gt;P125,2,IF(D125=P125,1,0)))</f>
        <v>2</v>
      </c>
      <c r="E126" s="22">
        <f>IF(E125=0,"",IF(E125&gt;O125,2,IF(E125=O125,1,0)))</f>
        <v>0</v>
      </c>
      <c r="F126" s="22">
        <f>IF(F125=0,"",IF(F125&gt;N125,2,IF(F125=N125,1,0)))</f>
        <v>2</v>
      </c>
      <c r="G126" s="22">
        <f>IF(G125=0,"",IF(G125&gt;M125,2,IF(G125=M125,1,0)))</f>
        <v>0</v>
      </c>
      <c r="H126" s="23"/>
      <c r="I126" s="24"/>
      <c r="J126" s="25"/>
      <c r="K126" s="26"/>
      <c r="L126" s="23"/>
      <c r="M126" s="22">
        <f>IF(M125=0,"",IF(M125&gt;G125,2,IF(M125=G125,1,0)))</f>
        <v>2</v>
      </c>
      <c r="N126" s="22">
        <f>IF(N125=0,"",IF(N125&gt;F125,2,IF(N125=F125,1,0)))</f>
        <v>0</v>
      </c>
      <c r="O126" s="22">
        <f>IF(O125=0,"",IF(O125&gt;E125,2,IF(E125=O125,1,0)))</f>
        <v>2</v>
      </c>
      <c r="P126" s="22">
        <f>IF(P125=0,"",IF(P125&gt;D125,2,IF(P125=D125,1,0)))</f>
        <v>0</v>
      </c>
      <c r="Q126" s="189"/>
      <c r="R126" s="162"/>
    </row>
    <row r="127" spans="2:108" ht="30" customHeight="1" x14ac:dyDescent="0.25">
      <c r="B127" s="161">
        <f>B125+2</f>
        <v>3</v>
      </c>
      <c r="C127" s="163" t="s">
        <v>92</v>
      </c>
      <c r="D127" s="27">
        <v>100.8</v>
      </c>
      <c r="E127" s="27">
        <v>101.2</v>
      </c>
      <c r="F127" s="27">
        <v>102.5</v>
      </c>
      <c r="G127" s="27">
        <v>101.9</v>
      </c>
      <c r="H127" s="28">
        <f>IF(SUM(D127:G127)=0,0,SUM(D127:G127))</f>
        <v>406.4</v>
      </c>
      <c r="I127" s="29">
        <f>IF(SUM(D128:H128)=0,0,SUM(D128:H128))</f>
        <v>8</v>
      </c>
      <c r="J127" s="30" t="s">
        <v>15</v>
      </c>
      <c r="K127" s="31">
        <f>IF(SUM(M128:P128)=0,0,SUM(M128:P128))</f>
        <v>0</v>
      </c>
      <c r="L127" s="28">
        <f>IF(SUM(M127:P127)=0,0,SUM(M127:P127))</f>
        <v>381.5</v>
      </c>
      <c r="M127" s="27">
        <v>92.7</v>
      </c>
      <c r="N127" s="27">
        <v>97.6</v>
      </c>
      <c r="O127" s="27">
        <v>93</v>
      </c>
      <c r="P127" s="27">
        <v>98.2</v>
      </c>
      <c r="Q127" s="165" t="s">
        <v>93</v>
      </c>
      <c r="R127" s="161">
        <f>R125+2</f>
        <v>4</v>
      </c>
    </row>
    <row r="128" spans="2:108" ht="16.5" customHeight="1" x14ac:dyDescent="0.25">
      <c r="B128" s="162"/>
      <c r="C128" s="164"/>
      <c r="D128" s="32">
        <f>IF(D127=0,"",IF(D127&gt;P127,2,IF(D127=P127,1,0)))</f>
        <v>2</v>
      </c>
      <c r="E128" s="32">
        <f>IF(E127=0,"",IF(E127&gt;O127,2,IF(E127=O127,1,0)))</f>
        <v>2</v>
      </c>
      <c r="F128" s="32">
        <f>IF(F127=0,"",IF(F127&gt;N127,2,IF(F127=N127,1,0)))</f>
        <v>2</v>
      </c>
      <c r="G128" s="32">
        <f>IF(G127=0,"",IF(G127&gt;M127,2,IF(G127=M127,1,0)))</f>
        <v>2</v>
      </c>
      <c r="H128" s="23"/>
      <c r="I128" s="24"/>
      <c r="J128" s="25"/>
      <c r="K128" s="26"/>
      <c r="L128" s="23"/>
      <c r="M128" s="32">
        <f>IF(M127=0,"",IF(M127&gt;G127,2,IF(M127=G127,1,0)))</f>
        <v>0</v>
      </c>
      <c r="N128" s="32">
        <f>IF(N127=0,"",IF(N127&gt;F127,2,IF(N127=F127,1,0)))</f>
        <v>0</v>
      </c>
      <c r="O128" s="32">
        <f>IF(O127=0,"",IF(O127&gt;E127,2,IF(E127=O127,1,0)))</f>
        <v>0</v>
      </c>
      <c r="P128" s="32">
        <f>IF(P127=0,"",IF(P127&gt;D127,2,IF(P127=D127,1,0)))</f>
        <v>0</v>
      </c>
      <c r="Q128" s="166"/>
      <c r="R128" s="162"/>
    </row>
    <row r="129" spans="2:108" ht="30" customHeight="1" x14ac:dyDescent="0.25">
      <c r="B129" s="161">
        <f>B127+2</f>
        <v>5</v>
      </c>
      <c r="C129" s="163" t="s">
        <v>94</v>
      </c>
      <c r="D129" s="84">
        <v>94.9</v>
      </c>
      <c r="E129" s="27">
        <v>96</v>
      </c>
      <c r="F129" s="27">
        <v>100.9</v>
      </c>
      <c r="G129" s="27">
        <v>100.5</v>
      </c>
      <c r="H129" s="28">
        <f>IF(SUM(D129:G129)=0,0,SUM(D129:G129))</f>
        <v>392.3</v>
      </c>
      <c r="I129" s="29">
        <f>IF(SUM(D130:H130)=0,0,SUM(D130:H130))</f>
        <v>6</v>
      </c>
      <c r="J129" s="30" t="s">
        <v>15</v>
      </c>
      <c r="K129" s="31">
        <f>IF(SUM(M130:P130)=0,0,SUM(M130:P130))</f>
        <v>2</v>
      </c>
      <c r="L129" s="28">
        <f>IF(SUM(M129:P129)=0,0,SUM(M129:P129))</f>
        <v>384.29999999999995</v>
      </c>
      <c r="M129" s="27">
        <v>96.3</v>
      </c>
      <c r="N129" s="27">
        <v>98.6</v>
      </c>
      <c r="O129" s="27">
        <v>92.5</v>
      </c>
      <c r="P129" s="27">
        <v>96.9</v>
      </c>
      <c r="Q129" s="165" t="s">
        <v>95</v>
      </c>
      <c r="R129" s="161">
        <f>R127+2</f>
        <v>6</v>
      </c>
    </row>
    <row r="130" spans="2:108" ht="16.5" customHeight="1" x14ac:dyDescent="0.25">
      <c r="B130" s="162"/>
      <c r="C130" s="164"/>
      <c r="D130" s="32">
        <f>IF(D129=0,"",IF(D129&gt;P129,2,IF(D129=P129,1,0)))</f>
        <v>0</v>
      </c>
      <c r="E130" s="32">
        <f>IF(E129=0,"",IF(E129&gt;O129,2,IF(E129=O129,1,0)))</f>
        <v>2</v>
      </c>
      <c r="F130" s="32">
        <f>IF(F129=0,"",IF(F129&gt;N129,2,IF(F129=N129,1,0)))</f>
        <v>2</v>
      </c>
      <c r="G130" s="32">
        <f>IF(G129=0,"",IF(G129&gt;M129,2,IF(G129=M129,1,0)))</f>
        <v>2</v>
      </c>
      <c r="H130" s="23"/>
      <c r="I130" s="24"/>
      <c r="J130" s="25"/>
      <c r="K130" s="26"/>
      <c r="L130" s="23"/>
      <c r="M130" s="32">
        <f>IF(M129=0,"",IF(M129&gt;G129,2,IF(M129=G129,1,0)))</f>
        <v>0</v>
      </c>
      <c r="N130" s="32">
        <f>IF(N129=0,"",IF(N129&gt;F129,2,IF(N129=F129,1,0)))</f>
        <v>0</v>
      </c>
      <c r="O130" s="32">
        <f>IF(O129=0,"",IF(O129&gt;E129,2,IF(E129=O129,1,0)))</f>
        <v>0</v>
      </c>
      <c r="P130" s="32">
        <f>IF(P129=0,"",IF(P129&gt;D129,2,IF(P129=D129,1,0)))</f>
        <v>2</v>
      </c>
      <c r="Q130" s="166"/>
      <c r="R130" s="162"/>
    </row>
    <row r="131" spans="2:108" ht="16.5" customHeight="1" x14ac:dyDescent="0.25">
      <c r="B131" s="33"/>
      <c r="C131" s="167" t="str">
        <f>IF(AND(H131=0,L131=0),"",IF(OR(I131&gt;K131,K131&gt;I131),"kein Stechen erforderlich","Stechen"))</f>
        <v>kein Stechen erforderlich</v>
      </c>
      <c r="D131" s="168"/>
      <c r="E131" s="169"/>
      <c r="F131" s="170" t="s">
        <v>16</v>
      </c>
      <c r="G131" s="171"/>
      <c r="H131" s="34">
        <f>IF(SUM(H125:H130)=0,0,SUM(H125:H130))</f>
        <v>1193.8</v>
      </c>
      <c r="I131" s="35">
        <f>IF(SUM(I125:I130)=0,0,SUM(I125:I130))</f>
        <v>18</v>
      </c>
      <c r="J131" s="36" t="s">
        <v>15</v>
      </c>
      <c r="K131" s="37">
        <f>IF(SUM(K125:K130)=0,0,SUM(K125:K130))</f>
        <v>6</v>
      </c>
      <c r="L131" s="34">
        <f>IF(SUM(L125:L130)=0,0,SUM(L125:L130))</f>
        <v>1160.9000000000001</v>
      </c>
      <c r="M131" s="170" t="s">
        <v>16</v>
      </c>
      <c r="N131" s="171"/>
      <c r="O131" s="172" t="str">
        <f>C131</f>
        <v>kein Stechen erforderlich</v>
      </c>
      <c r="P131" s="173"/>
      <c r="Q131" s="174"/>
      <c r="R131" s="33"/>
      <c r="Y131" s="38"/>
      <c r="Z131" s="39"/>
      <c r="AA131" s="39"/>
      <c r="AB131" s="39"/>
      <c r="AC131" s="39"/>
      <c r="AE131" s="40"/>
      <c r="AF131" s="40"/>
      <c r="AG131" s="40"/>
      <c r="AH131" s="40"/>
      <c r="AI131" s="40"/>
      <c r="AK131" s="40"/>
      <c r="AL131" s="40"/>
      <c r="AM131" s="40"/>
      <c r="AN131" s="40"/>
      <c r="AO131" s="40"/>
      <c r="AQ131" s="40"/>
      <c r="AR131" s="40"/>
      <c r="AS131" s="40"/>
      <c r="AT131" s="40"/>
      <c r="AU131" s="40"/>
      <c r="AW131" s="40"/>
      <c r="AX131" s="40"/>
      <c r="AY131" s="40"/>
      <c r="AZ131" s="40"/>
      <c r="BA131" s="40"/>
      <c r="BC131" s="40"/>
      <c r="BD131" s="40"/>
      <c r="BE131" s="40"/>
      <c r="BF131" s="40"/>
      <c r="BG131" s="40"/>
      <c r="BI131" s="40"/>
      <c r="BJ131" s="40"/>
      <c r="BK131" s="40"/>
      <c r="BL131" s="40"/>
      <c r="BM131" s="40"/>
      <c r="BO131" s="40"/>
      <c r="BP131" s="40"/>
      <c r="BQ131" s="40"/>
      <c r="BR131" s="40"/>
      <c r="BS131" s="40"/>
      <c r="BU131" s="40"/>
      <c r="BV131" s="40"/>
      <c r="BW131" s="40"/>
      <c r="BX131" s="40"/>
      <c r="BY131" s="40"/>
      <c r="CA131" s="40"/>
      <c r="CB131" s="40"/>
      <c r="CC131" s="40"/>
      <c r="CD131" s="40"/>
      <c r="CE131" s="40"/>
      <c r="CG131" s="40"/>
      <c r="CH131" s="40"/>
      <c r="CI131" s="40"/>
      <c r="CJ131" s="40"/>
      <c r="CK131" s="40"/>
      <c r="CM131" s="40"/>
      <c r="CN131" s="40"/>
      <c r="CO131" s="40"/>
      <c r="CP131" s="40"/>
      <c r="CQ131" s="40"/>
      <c r="CS131" s="40"/>
      <c r="CT131" s="40"/>
      <c r="CU131" s="40"/>
      <c r="CV131" s="40"/>
      <c r="CW131" s="40"/>
      <c r="CY131" s="40"/>
      <c r="CZ131" s="40"/>
      <c r="DA131" s="40"/>
      <c r="DB131" s="40"/>
      <c r="DC131" s="40"/>
    </row>
    <row r="132" spans="2:108" ht="16.5" customHeight="1" thickBot="1" x14ac:dyDescent="0.3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Y132" s="38"/>
      <c r="Z132" s="39"/>
      <c r="AA132" s="39"/>
      <c r="AB132" s="39"/>
      <c r="AC132" s="39"/>
      <c r="AE132" s="40"/>
      <c r="AF132" s="40"/>
      <c r="AG132" s="40"/>
      <c r="AH132" s="40"/>
      <c r="AI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W132" s="40"/>
      <c r="AX132" s="40"/>
      <c r="AY132" s="40"/>
      <c r="AZ132" s="40"/>
      <c r="BA132" s="40"/>
      <c r="BC132" s="40"/>
      <c r="BD132" s="40"/>
      <c r="BE132" s="40"/>
      <c r="BF132" s="40"/>
      <c r="BG132" s="40"/>
      <c r="BI132" s="40"/>
      <c r="BJ132" s="40"/>
      <c r="BK132" s="40"/>
      <c r="BL132" s="40"/>
      <c r="BM132" s="40"/>
      <c r="BO132" s="40"/>
      <c r="BP132" s="40"/>
      <c r="BQ132" s="40"/>
      <c r="BR132" s="40"/>
      <c r="BS132" s="40"/>
      <c r="BU132" s="40"/>
      <c r="BV132" s="40"/>
      <c r="BW132" s="40"/>
      <c r="BX132" s="40"/>
      <c r="BY132" s="40"/>
      <c r="CA132" s="40"/>
      <c r="CB132" s="40"/>
      <c r="CC132" s="40"/>
      <c r="CD132" s="40"/>
      <c r="CE132" s="40"/>
      <c r="CG132" s="40"/>
      <c r="CH132" s="40"/>
      <c r="CI132" s="40"/>
      <c r="CJ132" s="40"/>
      <c r="CK132" s="40"/>
      <c r="CM132" s="40"/>
      <c r="CN132" s="40"/>
      <c r="CO132" s="40"/>
      <c r="CP132" s="40"/>
      <c r="CQ132" s="40"/>
      <c r="CS132" s="40"/>
      <c r="CT132" s="40"/>
      <c r="CU132" s="40"/>
      <c r="CV132" s="40"/>
      <c r="CW132" s="40"/>
      <c r="CY132" s="40"/>
      <c r="CZ132" s="40"/>
      <c r="DA132" s="40"/>
      <c r="DB132" s="40"/>
      <c r="DC132" s="40"/>
    </row>
    <row r="133" spans="2:108" ht="16.5" customHeight="1" thickBot="1" x14ac:dyDescent="0.3">
      <c r="C133" s="153" t="str">
        <f>IF(C131="Stechen",B122,"")</f>
        <v/>
      </c>
      <c r="D133" s="154"/>
      <c r="E133" s="154"/>
      <c r="F133" s="155" t="s">
        <v>17</v>
      </c>
      <c r="G133" s="156"/>
      <c r="H133" s="155" t="s">
        <v>18</v>
      </c>
      <c r="I133" s="157"/>
      <c r="J133" s="156"/>
      <c r="K133" s="155" t="s">
        <v>19</v>
      </c>
      <c r="L133" s="156"/>
      <c r="M133" s="155" t="s">
        <v>20</v>
      </c>
      <c r="N133" s="156"/>
      <c r="O133" s="154" t="str">
        <f>IF(O131="Stechen",M122,"")</f>
        <v/>
      </c>
      <c r="P133" s="154"/>
      <c r="Q133" s="158"/>
      <c r="Y133" s="38"/>
      <c r="Z133" s="39"/>
      <c r="AA133" s="39"/>
      <c r="AB133" s="39"/>
      <c r="AC133" s="39"/>
      <c r="AE133" s="40"/>
      <c r="AF133" s="40"/>
      <c r="AG133" s="40"/>
      <c r="AH133" s="40"/>
      <c r="AI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W133" s="40"/>
      <c r="AX133" s="40"/>
      <c r="AY133" s="40"/>
      <c r="AZ133" s="40"/>
      <c r="BA133" s="40"/>
      <c r="BC133" s="40"/>
      <c r="BD133" s="40"/>
      <c r="BE133" s="40"/>
      <c r="BF133" s="40"/>
      <c r="BG133" s="40"/>
      <c r="BI133" s="40"/>
      <c r="BJ133" s="40"/>
      <c r="BK133" s="40"/>
      <c r="BL133" s="40"/>
      <c r="BM133" s="40"/>
      <c r="BO133" s="40"/>
      <c r="BP133" s="40"/>
      <c r="BQ133" s="40"/>
      <c r="BR133" s="40"/>
      <c r="BS133" s="40"/>
      <c r="BU133" s="40"/>
      <c r="BV133" s="40"/>
      <c r="BW133" s="40"/>
      <c r="BX133" s="40"/>
      <c r="BY133" s="40"/>
      <c r="CA133" s="40"/>
      <c r="CB133" s="40"/>
      <c r="CC133" s="40"/>
      <c r="CD133" s="40"/>
      <c r="CE133" s="40"/>
      <c r="CG133" s="40"/>
      <c r="CH133" s="40"/>
      <c r="CI133" s="40"/>
      <c r="CJ133" s="40"/>
      <c r="CK133" s="40"/>
      <c r="CM133" s="40"/>
      <c r="CN133" s="40"/>
      <c r="CO133" s="40"/>
      <c r="CP133" s="40"/>
      <c r="CQ133" s="40"/>
      <c r="CS133" s="40"/>
      <c r="CT133" s="40"/>
      <c r="CU133" s="40"/>
      <c r="CV133" s="40"/>
      <c r="CW133" s="40"/>
      <c r="CY133" s="40"/>
      <c r="CZ133" s="40"/>
      <c r="DA133" s="40"/>
      <c r="DB133" s="40"/>
      <c r="DC133" s="40"/>
    </row>
    <row r="134" spans="2:108" ht="16.5" customHeight="1" x14ac:dyDescent="0.25">
      <c r="B134" s="175" t="s">
        <v>14</v>
      </c>
      <c r="C134" s="175"/>
      <c r="D134" s="176" t="s">
        <v>21</v>
      </c>
      <c r="E134" s="176"/>
      <c r="F134" s="41">
        <v>1</v>
      </c>
      <c r="G134" s="42">
        <v>2</v>
      </c>
      <c r="H134" s="41">
        <v>3</v>
      </c>
      <c r="I134" s="177">
        <v>4</v>
      </c>
      <c r="J134" s="178"/>
      <c r="K134" s="41">
        <v>5</v>
      </c>
      <c r="L134" s="42">
        <v>6</v>
      </c>
      <c r="M134" s="41">
        <v>7</v>
      </c>
      <c r="N134" s="42">
        <v>8</v>
      </c>
      <c r="O134" s="176" t="s">
        <v>21</v>
      </c>
      <c r="P134" s="176"/>
      <c r="Q134" s="179" t="s">
        <v>14</v>
      </c>
      <c r="R134" s="179"/>
      <c r="Y134" s="38"/>
      <c r="Z134" s="39"/>
      <c r="AA134" s="39"/>
      <c r="AB134" s="39"/>
      <c r="AC134" s="39"/>
      <c r="AE134" s="40"/>
      <c r="AF134" s="40"/>
      <c r="AG134" s="40"/>
      <c r="AH134" s="40"/>
      <c r="AI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W134" s="40"/>
      <c r="AX134" s="40"/>
      <c r="AY134" s="40"/>
      <c r="AZ134" s="40"/>
      <c r="BA134" s="40"/>
      <c r="BC134" s="40"/>
      <c r="BD134" s="40"/>
      <c r="BE134" s="40"/>
      <c r="BF134" s="40"/>
      <c r="BG134" s="40"/>
      <c r="BI134" s="40"/>
      <c r="BJ134" s="40"/>
      <c r="BK134" s="40"/>
      <c r="BL134" s="40"/>
      <c r="BM134" s="40"/>
      <c r="BO134" s="40"/>
      <c r="BP134" s="40"/>
      <c r="BQ134" s="40"/>
      <c r="BR134" s="40"/>
      <c r="BS134" s="40"/>
      <c r="BU134" s="40"/>
      <c r="BV134" s="40"/>
      <c r="BW134" s="40"/>
      <c r="BX134" s="40"/>
      <c r="BY134" s="40"/>
      <c r="CA134" s="40"/>
      <c r="CB134" s="40"/>
      <c r="CC134" s="40"/>
      <c r="CD134" s="40"/>
      <c r="CE134" s="40"/>
      <c r="CG134" s="40"/>
      <c r="CH134" s="40"/>
      <c r="CI134" s="40"/>
      <c r="CJ134" s="40"/>
      <c r="CK134" s="40"/>
      <c r="CM134" s="40"/>
      <c r="CN134" s="40"/>
      <c r="CO134" s="40"/>
      <c r="CP134" s="40"/>
      <c r="CQ134" s="40"/>
      <c r="CS134" s="40"/>
      <c r="CT134" s="40"/>
      <c r="CU134" s="40"/>
      <c r="CV134" s="40"/>
      <c r="CW134" s="40"/>
      <c r="CY134" s="40"/>
      <c r="CZ134" s="40"/>
      <c r="DA134" s="40"/>
      <c r="DB134" s="40"/>
      <c r="DC134" s="40"/>
    </row>
    <row r="135" spans="2:108" ht="16.5" customHeight="1" x14ac:dyDescent="0.25">
      <c r="B135" s="145">
        <f>IF(SUM(F136,H136,K136,M136)=0,0,SUM(F136,H136,K136,M136))</f>
        <v>0</v>
      </c>
      <c r="C135" s="136" t="s">
        <v>22</v>
      </c>
      <c r="D135" s="138" t="s">
        <v>23</v>
      </c>
      <c r="E135" s="138"/>
      <c r="F135" s="43"/>
      <c r="G135" s="44"/>
      <c r="H135" s="43"/>
      <c r="I135" s="139"/>
      <c r="J135" s="140"/>
      <c r="K135" s="43"/>
      <c r="L135" s="44"/>
      <c r="M135" s="43"/>
      <c r="N135" s="44"/>
      <c r="O135" s="141" t="s">
        <v>23</v>
      </c>
      <c r="P135" s="138"/>
      <c r="Q135" s="149" t="s">
        <v>22</v>
      </c>
      <c r="R135" s="145">
        <f>IF(SUM(N136,L136,I136,G136)=0,0,SUM(N136,L136,I136,G136))</f>
        <v>0</v>
      </c>
      <c r="Y135" s="38"/>
      <c r="Z135" s="39"/>
      <c r="AA135" s="39"/>
      <c r="AB135" s="39"/>
      <c r="AC135" s="39"/>
      <c r="AD135" s="39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</row>
    <row r="136" spans="2:108" ht="16.5" customHeight="1" x14ac:dyDescent="0.25">
      <c r="B136" s="146"/>
      <c r="C136" s="137"/>
      <c r="D136" s="138" t="s">
        <v>14</v>
      </c>
      <c r="E136" s="142"/>
      <c r="F136" s="45" t="str">
        <f>IF(F135="","",IF(F135&gt;G135,2,IF(F135=G135,1,0)))</f>
        <v/>
      </c>
      <c r="G136" s="46" t="str">
        <f>IF(G135="","",IF(G135&gt;F135,2,IF(G135=F135,1,0)))</f>
        <v/>
      </c>
      <c r="H136" s="45" t="str">
        <f>IF(H135="","",IF(H135&gt;I135,2,IF(H135=I135,1,0)))</f>
        <v/>
      </c>
      <c r="I136" s="159" t="str">
        <f>IF(I135="","",IF(I135&gt;H135,2,IF(I135=H135,1,0)))</f>
        <v/>
      </c>
      <c r="J136" s="160" t="str">
        <f>IF(J135="","",IF(J135&gt;I135,2,IF(J135=I135,1,"")))</f>
        <v/>
      </c>
      <c r="K136" s="45" t="str">
        <f>IF(K135="","",IF(K135&gt;L135,2,IF(K135=L135,1,0)))</f>
        <v/>
      </c>
      <c r="L136" s="46" t="str">
        <f>IF(L135="","",IF(L135&gt;K135,2,IF(L135=K135,1,0)))</f>
        <v/>
      </c>
      <c r="M136" s="45" t="str">
        <f>IF(M135="","",IF(M135&gt;N135,2,IF(M135=N135,1,0)))</f>
        <v/>
      </c>
      <c r="N136" s="46" t="str">
        <f>IF(N135="","",IF(N135&gt;M135,2,IF(N135=M135,1,0)))</f>
        <v/>
      </c>
      <c r="O136" s="141" t="s">
        <v>14</v>
      </c>
      <c r="P136" s="138"/>
      <c r="Q136" s="150"/>
      <c r="R136" s="146"/>
      <c r="Y136" s="38"/>
      <c r="Z136" s="39"/>
      <c r="AA136" s="39"/>
      <c r="AB136" s="39"/>
      <c r="AC136" s="39"/>
      <c r="AD136" s="39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</row>
    <row r="137" spans="2:108" ht="16.5" customHeight="1" x14ac:dyDescent="0.25">
      <c r="B137" s="145">
        <f>IF(SUM(F138,H138,K138,M138)=0,0,SUM(F138,H138,K138,M138))</f>
        <v>0</v>
      </c>
      <c r="C137" s="136" t="s">
        <v>24</v>
      </c>
      <c r="D137" s="138" t="s">
        <v>23</v>
      </c>
      <c r="E137" s="138"/>
      <c r="F137" s="43"/>
      <c r="G137" s="44"/>
      <c r="H137" s="43"/>
      <c r="I137" s="139"/>
      <c r="J137" s="140"/>
      <c r="K137" s="43"/>
      <c r="L137" s="44"/>
      <c r="M137" s="43"/>
      <c r="N137" s="44"/>
      <c r="O137" s="141" t="s">
        <v>23</v>
      </c>
      <c r="P137" s="138"/>
      <c r="Q137" s="149" t="s">
        <v>24</v>
      </c>
      <c r="R137" s="145">
        <f>IF(SUM(N138,L138,I138,G138)=0,0,SUM(N138,L138,I138,G138))</f>
        <v>0</v>
      </c>
      <c r="Y137" s="38"/>
      <c r="Z137" s="39"/>
      <c r="AA137" s="39"/>
      <c r="AB137" s="39"/>
      <c r="AC137" s="39"/>
      <c r="AD137" s="39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</row>
    <row r="138" spans="2:108" ht="16.5" customHeight="1" x14ac:dyDescent="0.25">
      <c r="B138" s="146"/>
      <c r="C138" s="137"/>
      <c r="D138" s="138" t="s">
        <v>14</v>
      </c>
      <c r="E138" s="142"/>
      <c r="F138" s="47" t="str">
        <f>IF(F137="","",IF(F137&gt;G137,2,IF(F137=G137,1,0)))</f>
        <v/>
      </c>
      <c r="G138" s="48" t="str">
        <f>IF(G137="","",IF(G137&gt;F137,2,IF(G137=F137,1,0)))</f>
        <v/>
      </c>
      <c r="H138" s="47" t="str">
        <f>IF(H137="","",IF(H137&gt;I137,2,IF(H137=I137,1,0)))</f>
        <v/>
      </c>
      <c r="I138" s="143" t="str">
        <f>IF(I137="","",IF(I137&gt;H137,2,IF(I137=H137,1,0)))</f>
        <v/>
      </c>
      <c r="J138" s="144" t="str">
        <f>IF(J137="","",IF(J137&gt;I137,2,IF(J137=I137,1,"")))</f>
        <v/>
      </c>
      <c r="K138" s="47" t="str">
        <f>IF(K137="","",IF(K137&gt;L137,2,IF(K137=L137,1,0)))</f>
        <v/>
      </c>
      <c r="L138" s="48" t="str">
        <f>IF(L137="","",IF(L137&gt;K137,2,IF(L137=K137,1,0)))</f>
        <v/>
      </c>
      <c r="M138" s="47" t="str">
        <f>IF(M137="","",IF(M137&gt;N137,2,IF(M137=N137,1,0)))</f>
        <v/>
      </c>
      <c r="N138" s="48" t="str">
        <f>IF(N137="","",IF(N137&gt;M137,2,IF(N137=M137,1,0)))</f>
        <v/>
      </c>
      <c r="O138" s="141" t="s">
        <v>14</v>
      </c>
      <c r="P138" s="138"/>
      <c r="Q138" s="150"/>
      <c r="R138" s="146"/>
      <c r="Y138" s="38"/>
      <c r="Z138" s="39"/>
      <c r="AA138" s="39"/>
      <c r="AB138" s="39"/>
      <c r="AC138" s="39"/>
      <c r="AD138" s="39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</row>
    <row r="139" spans="2:108" ht="16.5" customHeight="1" x14ac:dyDescent="0.25">
      <c r="B139" s="145">
        <f>IF(SUM(F140,H140,K140,M140)=0,0,SUM(F140,H140,K140,M140))</f>
        <v>0</v>
      </c>
      <c r="C139" s="136" t="s">
        <v>25</v>
      </c>
      <c r="D139" s="138" t="s">
        <v>23</v>
      </c>
      <c r="E139" s="138"/>
      <c r="F139" s="49"/>
      <c r="G139" s="50"/>
      <c r="H139" s="49"/>
      <c r="I139" s="147"/>
      <c r="J139" s="148"/>
      <c r="K139" s="49"/>
      <c r="L139" s="50"/>
      <c r="M139" s="49"/>
      <c r="N139" s="50"/>
      <c r="O139" s="141" t="s">
        <v>23</v>
      </c>
      <c r="P139" s="138"/>
      <c r="Q139" s="149" t="s">
        <v>25</v>
      </c>
      <c r="R139" s="145">
        <f>IF(SUM(N140,L140,I140,G140)=0,0,SUM(N140,L140,I140,G140))</f>
        <v>0</v>
      </c>
      <c r="Y139" s="38"/>
      <c r="Z139" s="39"/>
      <c r="AA139" s="39"/>
      <c r="AB139" s="39"/>
      <c r="AC139" s="39"/>
      <c r="AD139" s="39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</row>
    <row r="140" spans="2:108" ht="16.5" customHeight="1" thickBot="1" x14ac:dyDescent="0.3">
      <c r="B140" s="146"/>
      <c r="C140" s="137"/>
      <c r="D140" s="138" t="s">
        <v>14</v>
      </c>
      <c r="E140" s="138"/>
      <c r="F140" s="51" t="str">
        <f>IF(F139="","",IF(F139&gt;G139,2,IF(F139=G139,1,0)))</f>
        <v/>
      </c>
      <c r="G140" s="52" t="str">
        <f>IF(G139="","",IF(G139&gt;F139,2,IF(G139=F139,1,0)))</f>
        <v/>
      </c>
      <c r="H140" s="51" t="str">
        <f>IF(H139="","",IF(H139&gt;I139,2,IF(H139=I139,1,0)))</f>
        <v/>
      </c>
      <c r="I140" s="151" t="str">
        <f>IF(I139="","",IF(I139&gt;H139,2,IF(I139=H139,1,0)))</f>
        <v/>
      </c>
      <c r="J140" s="152" t="str">
        <f>IF(J139="","",IF(J139&gt;I139,2,IF(J139=I139,1,"")))</f>
        <v/>
      </c>
      <c r="K140" s="51" t="str">
        <f>IF(K139="","",IF(K139&gt;L139,2,IF(K139=L139,1,0)))</f>
        <v/>
      </c>
      <c r="L140" s="52" t="str">
        <f>IF(L139="","",IF(L139&gt;K139,2,IF(L139=K139,1,0)))</f>
        <v/>
      </c>
      <c r="M140" s="51" t="str">
        <f>IF(M139="","",IF(M139&gt;N139,2,IF(M139=N139,1,0)))</f>
        <v/>
      </c>
      <c r="N140" s="52" t="str">
        <f>IF(N139="","",IF(N139&gt;M139,2,IF(N139=M139,1,0)))</f>
        <v/>
      </c>
      <c r="O140" s="138" t="s">
        <v>14</v>
      </c>
      <c r="P140" s="138"/>
      <c r="Q140" s="150"/>
      <c r="R140" s="146"/>
      <c r="Y140" s="38"/>
      <c r="Z140" s="39"/>
      <c r="AA140" s="39"/>
      <c r="AB140" s="39"/>
      <c r="AC140" s="39"/>
      <c r="AD140" s="39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</row>
    <row r="141" spans="2:108" ht="18.75" customHeight="1" x14ac:dyDescent="0.25">
      <c r="B141" s="53"/>
      <c r="D141" s="54"/>
      <c r="E141" s="55">
        <f>IF(I131=K131,1,0)</f>
        <v>0</v>
      </c>
      <c r="F141" s="56">
        <f>IF(B135&gt;R135,1,0)</f>
        <v>0</v>
      </c>
      <c r="G141" s="56">
        <f>IF(B137&gt;R137,1,0)</f>
        <v>0</v>
      </c>
      <c r="H141" s="56">
        <f>IF(B139&gt;R139,1,0)</f>
        <v>0</v>
      </c>
      <c r="I141" s="56">
        <f>SUM(E141:H141)</f>
        <v>0</v>
      </c>
      <c r="J141" s="57"/>
      <c r="K141" s="56">
        <f>SUM(L141:O141)</f>
        <v>0</v>
      </c>
      <c r="L141" s="56">
        <f>IF(R139&gt;B139,1,0)</f>
        <v>0</v>
      </c>
      <c r="M141" s="56">
        <f>IF(R137&gt;B137,1,0)</f>
        <v>0</v>
      </c>
      <c r="N141" s="56">
        <f>IF(R135&gt;B135,1,0)</f>
        <v>0</v>
      </c>
      <c r="O141" s="58">
        <f>IF(K131=I131,1,0)</f>
        <v>0</v>
      </c>
      <c r="P141" s="59"/>
      <c r="R141" s="53"/>
      <c r="Y141" s="38"/>
      <c r="Z141" s="39"/>
      <c r="AA141" s="39"/>
      <c r="AB141" s="39"/>
      <c r="AC141" s="39"/>
      <c r="AD141" s="39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</row>
  </sheetData>
  <mergeCells count="35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D114:F114"/>
    <mergeCell ref="H114:I114"/>
    <mergeCell ref="J114:M114"/>
    <mergeCell ref="O114:Q114"/>
    <mergeCell ref="B125:B126"/>
    <mergeCell ref="C125:C126"/>
    <mergeCell ref="Q125:Q126"/>
    <mergeCell ref="R125:R126"/>
    <mergeCell ref="B127:B128"/>
    <mergeCell ref="C127:C128"/>
    <mergeCell ref="Q127:Q128"/>
    <mergeCell ref="R127:R128"/>
    <mergeCell ref="D116:P116"/>
    <mergeCell ref="D117:P117"/>
    <mergeCell ref="D118:P118"/>
    <mergeCell ref="D120:H120"/>
    <mergeCell ref="K120:M120"/>
    <mergeCell ref="B122:G122"/>
    <mergeCell ref="I122:K122"/>
    <mergeCell ref="M122:R122"/>
    <mergeCell ref="B129:B130"/>
    <mergeCell ref="C129:C130"/>
    <mergeCell ref="Q129:Q130"/>
    <mergeCell ref="R129:R130"/>
    <mergeCell ref="C131:E131"/>
    <mergeCell ref="F131:G131"/>
    <mergeCell ref="M131:N131"/>
    <mergeCell ref="O131:Q131"/>
    <mergeCell ref="B134:C134"/>
    <mergeCell ref="D134:E134"/>
    <mergeCell ref="I134:J134"/>
    <mergeCell ref="O134:P134"/>
    <mergeCell ref="Q134:R134"/>
    <mergeCell ref="Q139:Q140"/>
    <mergeCell ref="R139:R140"/>
    <mergeCell ref="D140:E140"/>
    <mergeCell ref="I140:J140"/>
    <mergeCell ref="O140:P140"/>
    <mergeCell ref="Q137:Q138"/>
    <mergeCell ref="R137:R138"/>
    <mergeCell ref="O138:P138"/>
    <mergeCell ref="B132:R132"/>
    <mergeCell ref="C133:E133"/>
    <mergeCell ref="F133:G133"/>
    <mergeCell ref="H133:J133"/>
    <mergeCell ref="K133:L133"/>
    <mergeCell ref="M133:N133"/>
    <mergeCell ref="O133:Q133"/>
    <mergeCell ref="B135:B136"/>
    <mergeCell ref="C135:C136"/>
    <mergeCell ref="D135:E135"/>
    <mergeCell ref="Q135:Q136"/>
    <mergeCell ref="R135:R136"/>
    <mergeCell ref="D136:E136"/>
    <mergeCell ref="I136:J136"/>
    <mergeCell ref="O136:P136"/>
    <mergeCell ref="B137:B138"/>
    <mergeCell ref="C137:C138"/>
    <mergeCell ref="D137:E137"/>
    <mergeCell ref="I137:J137"/>
    <mergeCell ref="O137:P137"/>
    <mergeCell ref="D138:E138"/>
    <mergeCell ref="I138:J138"/>
    <mergeCell ref="I135:J135"/>
    <mergeCell ref="O135:P135"/>
    <mergeCell ref="B139:B140"/>
    <mergeCell ref="C139:C140"/>
    <mergeCell ref="D139:E139"/>
    <mergeCell ref="I139:J139"/>
    <mergeCell ref="O139:P139"/>
  </mergeCells>
  <conditionalFormatting sqref="H66 H10 H38 H94 H122">
    <cfRule type="expression" dxfId="247" priority="23">
      <formula>H10=L10</formula>
    </cfRule>
    <cfRule type="expression" dxfId="246" priority="24">
      <formula>H10&gt;L10</formula>
    </cfRule>
  </conditionalFormatting>
  <conditionalFormatting sqref="L66 L10 L38 L94 L122">
    <cfRule type="expression" dxfId="245" priority="21">
      <formula>L10=H10</formula>
    </cfRule>
    <cfRule type="expression" dxfId="244" priority="22">
      <formula>L10&gt;H10</formula>
    </cfRule>
  </conditionalFormatting>
  <conditionalFormatting sqref="I15 I13 I17">
    <cfRule type="expression" dxfId="243" priority="18">
      <formula>I13=K13</formula>
    </cfRule>
    <cfRule type="expression" dxfId="242" priority="19">
      <formula>I13&gt;K13</formula>
    </cfRule>
  </conditionalFormatting>
  <conditionalFormatting sqref="K13 K15 K17">
    <cfRule type="expression" dxfId="241" priority="17">
      <formula>K13=I13</formula>
    </cfRule>
    <cfRule type="expression" dxfId="240" priority="20">
      <formula>K13&gt;I13</formula>
    </cfRule>
  </conditionalFormatting>
  <conditionalFormatting sqref="I43 I41 I45">
    <cfRule type="expression" dxfId="239" priority="14">
      <formula>I41=K41</formula>
    </cfRule>
    <cfRule type="expression" dxfId="238" priority="15">
      <formula>I41&gt;K41</formula>
    </cfRule>
  </conditionalFormatting>
  <conditionalFormatting sqref="K41 K43 K45">
    <cfRule type="expression" dxfId="237" priority="13">
      <formula>K41=I41</formula>
    </cfRule>
    <cfRule type="expression" dxfId="236" priority="16">
      <formula>K41&gt;I41</formula>
    </cfRule>
  </conditionalFormatting>
  <conditionalFormatting sqref="I71 I69 I73">
    <cfRule type="expression" dxfId="235" priority="10">
      <formula>I69=K69</formula>
    </cfRule>
    <cfRule type="expression" dxfId="234" priority="11">
      <formula>I69&gt;K69</formula>
    </cfRule>
  </conditionalFormatting>
  <conditionalFormatting sqref="K69 K71 K73">
    <cfRule type="expression" dxfId="233" priority="9">
      <formula>K69=I69</formula>
    </cfRule>
    <cfRule type="expression" dxfId="232" priority="12">
      <formula>K69&gt;I69</formula>
    </cfRule>
  </conditionalFormatting>
  <conditionalFormatting sqref="I99 I97 I101">
    <cfRule type="expression" dxfId="231" priority="6">
      <formula>I97=K97</formula>
    </cfRule>
    <cfRule type="expression" dxfId="230" priority="7">
      <formula>I97&gt;K97</formula>
    </cfRule>
  </conditionalFormatting>
  <conditionalFormatting sqref="K97 K99 K101">
    <cfRule type="expression" dxfId="229" priority="5">
      <formula>K97=I97</formula>
    </cfRule>
    <cfRule type="expression" dxfId="228" priority="8">
      <formula>K97&gt;I97</formula>
    </cfRule>
  </conditionalFormatting>
  <conditionalFormatting sqref="I127 I125 I129">
    <cfRule type="expression" dxfId="227" priority="2">
      <formula>I125=K125</formula>
    </cfRule>
    <cfRule type="expression" dxfId="226" priority="3">
      <formula>I125&gt;K125</formula>
    </cfRule>
  </conditionalFormatting>
  <conditionalFormatting sqref="K125 K127 K129">
    <cfRule type="expression" dxfId="225" priority="1">
      <formula>K125=I125</formula>
    </cfRule>
    <cfRule type="expression" dxfId="224" priority="4">
      <formula>K125&gt;I125</formula>
    </cfRule>
  </conditionalFormatting>
  <dataValidations count="1">
    <dataValidation type="list" allowBlank="1" showInputMessage="1" showErrorMessage="1" sqref="B10:G10 M10:R10 B38:G38 M38:R38 B66:G66 M66:R66 B94:G94 M94:R94 B122:G122 M122:R122" xr:uid="{3CCDDB69-B9E5-431B-9708-D577EF52DBC9}">
      <formula1>Vereinsname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5C57-A9F8-45A9-9EF4-DCE7165C656D}">
  <sheetPr>
    <pageSetUpPr fitToPage="1"/>
  </sheetPr>
  <dimension ref="C1:O34"/>
  <sheetViews>
    <sheetView zoomScale="70" zoomScaleNormal="70" workbookViewId="0">
      <selection activeCell="C11" sqref="C11:G12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13.140625" customWidth="1"/>
    <col min="14" max="15" width="13.28515625" customWidth="1"/>
  </cols>
  <sheetData>
    <row r="1" spans="3:15" ht="21" x14ac:dyDescent="0.35">
      <c r="C1" s="200" t="s">
        <v>45</v>
      </c>
      <c r="D1" s="201"/>
      <c r="E1" s="201"/>
      <c r="F1" s="201"/>
      <c r="G1" s="202"/>
    </row>
    <row r="2" spans="3:15" ht="31.5" x14ac:dyDescent="0.35">
      <c r="C2" s="60"/>
      <c r="D2" s="102" t="s">
        <v>16</v>
      </c>
      <c r="E2" s="61" t="s">
        <v>26</v>
      </c>
      <c r="F2" s="62" t="s">
        <v>27</v>
      </c>
      <c r="G2" s="62" t="s">
        <v>28</v>
      </c>
    </row>
    <row r="3" spans="3:15" ht="21" x14ac:dyDescent="0.35">
      <c r="C3" s="60" t="s">
        <v>29</v>
      </c>
      <c r="D3" s="63" t="s">
        <v>55</v>
      </c>
      <c r="E3" s="63">
        <f>SUM(E21)</f>
        <v>3</v>
      </c>
      <c r="F3" s="63">
        <f>SUM(F21)</f>
        <v>22</v>
      </c>
      <c r="G3" s="64">
        <f>SUM(G21)</f>
        <v>1206.9000000000001</v>
      </c>
    </row>
    <row r="4" spans="3:15" ht="21" x14ac:dyDescent="0.35">
      <c r="C4" s="60" t="s">
        <v>31</v>
      </c>
      <c r="D4" s="60" t="s">
        <v>49</v>
      </c>
      <c r="E4" s="63">
        <f t="shared" ref="E4:G12" si="0">SUM(E22)</f>
        <v>3</v>
      </c>
      <c r="F4" s="63">
        <f t="shared" si="0"/>
        <v>20</v>
      </c>
      <c r="G4" s="64">
        <f t="shared" si="0"/>
        <v>1186.9000000000001</v>
      </c>
    </row>
    <row r="5" spans="3:15" ht="21" x14ac:dyDescent="0.35">
      <c r="C5" s="60" t="s">
        <v>32</v>
      </c>
      <c r="D5" s="60" t="s">
        <v>51</v>
      </c>
      <c r="E5" s="63">
        <f t="shared" si="0"/>
        <v>3</v>
      </c>
      <c r="F5" s="63">
        <f t="shared" si="0"/>
        <v>18</v>
      </c>
      <c r="G5" s="64">
        <f t="shared" si="0"/>
        <v>1193.8</v>
      </c>
    </row>
    <row r="6" spans="3:15" ht="21" x14ac:dyDescent="0.35">
      <c r="C6" s="63" t="s">
        <v>33</v>
      </c>
      <c r="D6" s="60" t="s">
        <v>53</v>
      </c>
      <c r="E6" s="63">
        <f t="shared" si="0"/>
        <v>3</v>
      </c>
      <c r="F6" s="63">
        <f t="shared" si="0"/>
        <v>16</v>
      </c>
      <c r="G6" s="64">
        <f t="shared" si="0"/>
        <v>1184</v>
      </c>
    </row>
    <row r="7" spans="3:15" ht="21" x14ac:dyDescent="0.35">
      <c r="C7" s="60" t="s">
        <v>34</v>
      </c>
      <c r="D7" s="60" t="s">
        <v>54</v>
      </c>
      <c r="E7" s="63">
        <f t="shared" si="0"/>
        <v>2</v>
      </c>
      <c r="F7" s="63">
        <f t="shared" si="0"/>
        <v>12</v>
      </c>
      <c r="G7" s="64">
        <f t="shared" si="0"/>
        <v>1084.4000000000001</v>
      </c>
    </row>
    <row r="8" spans="3:15" ht="21" x14ac:dyDescent="0.35">
      <c r="C8" s="60" t="s">
        <v>35</v>
      </c>
      <c r="D8" s="60" t="s">
        <v>48</v>
      </c>
      <c r="E8" s="63">
        <f t="shared" si="0"/>
        <v>1</v>
      </c>
      <c r="F8" s="63">
        <f>SUM(F26)</f>
        <v>12</v>
      </c>
      <c r="G8" s="64">
        <f t="shared" si="0"/>
        <v>1180.8</v>
      </c>
    </row>
    <row r="9" spans="3:15" ht="21" x14ac:dyDescent="0.35">
      <c r="C9" s="60" t="s">
        <v>36</v>
      </c>
      <c r="D9" s="60" t="s">
        <v>57</v>
      </c>
      <c r="E9" s="63">
        <f t="shared" si="0"/>
        <v>0</v>
      </c>
      <c r="F9" s="63">
        <f t="shared" si="0"/>
        <v>8</v>
      </c>
      <c r="G9" s="64">
        <f t="shared" si="0"/>
        <v>1161.0999999999999</v>
      </c>
    </row>
    <row r="10" spans="3:15" ht="21" x14ac:dyDescent="0.35">
      <c r="C10" s="220" t="s">
        <v>37</v>
      </c>
      <c r="D10" s="220" t="s">
        <v>52</v>
      </c>
      <c r="E10" s="221">
        <f t="shared" si="0"/>
        <v>0</v>
      </c>
      <c r="F10" s="221">
        <f t="shared" si="0"/>
        <v>6</v>
      </c>
      <c r="G10" s="223">
        <f t="shared" si="0"/>
        <v>1160.9000000000001</v>
      </c>
    </row>
    <row r="11" spans="3:15" ht="21" x14ac:dyDescent="0.35">
      <c r="C11" s="217" t="s">
        <v>38</v>
      </c>
      <c r="D11" s="217" t="s">
        <v>56</v>
      </c>
      <c r="E11" s="218">
        <f t="shared" si="0"/>
        <v>0</v>
      </c>
      <c r="F11" s="218">
        <f t="shared" si="0"/>
        <v>4</v>
      </c>
      <c r="G11" s="224">
        <f t="shared" si="0"/>
        <v>1151.5</v>
      </c>
    </row>
    <row r="12" spans="3:15" ht="21" x14ac:dyDescent="0.35">
      <c r="C12" s="217" t="s">
        <v>39</v>
      </c>
      <c r="D12" s="217" t="s">
        <v>50</v>
      </c>
      <c r="E12" s="218">
        <f t="shared" si="0"/>
        <v>0</v>
      </c>
      <c r="F12" s="218">
        <f t="shared" si="0"/>
        <v>2</v>
      </c>
      <c r="G12" s="224">
        <f t="shared" si="0"/>
        <v>1155.7</v>
      </c>
    </row>
    <row r="13" spans="3:15" ht="21" x14ac:dyDescent="0.35">
      <c r="C13" s="65"/>
      <c r="D13" s="65"/>
      <c r="E13" s="65"/>
      <c r="F13" s="66"/>
      <c r="G13" s="67"/>
      <c r="K13" s="65"/>
      <c r="L13" s="65"/>
      <c r="M13" s="65"/>
      <c r="N13" s="66"/>
      <c r="O13" s="67"/>
    </row>
    <row r="14" spans="3:15" ht="21" x14ac:dyDescent="0.35">
      <c r="C14" s="65"/>
      <c r="D14" s="65"/>
      <c r="E14" s="65"/>
      <c r="F14" s="66"/>
      <c r="G14" s="67"/>
      <c r="K14" s="65"/>
      <c r="L14" s="65"/>
      <c r="M14" s="65"/>
      <c r="N14" s="66"/>
      <c r="O14" s="67"/>
    </row>
    <row r="15" spans="3:15" ht="21" x14ac:dyDescent="0.35">
      <c r="C15" s="65"/>
      <c r="D15" s="65"/>
      <c r="E15" s="65"/>
      <c r="F15" s="66"/>
      <c r="G15" s="67"/>
      <c r="K15" s="65"/>
      <c r="L15" s="65"/>
      <c r="M15" s="65"/>
      <c r="N15" s="66"/>
      <c r="O15" s="67"/>
    </row>
    <row r="16" spans="3:15" ht="21" x14ac:dyDescent="0.35">
      <c r="C16" s="65"/>
      <c r="D16" s="65"/>
      <c r="E16" s="65"/>
      <c r="F16" s="66"/>
      <c r="G16" s="67"/>
      <c r="K16" s="65"/>
      <c r="L16" s="65"/>
      <c r="M16" s="65"/>
      <c r="N16" s="66"/>
      <c r="O16" s="67"/>
    </row>
    <row r="17" spans="3:15" ht="21" x14ac:dyDescent="0.35">
      <c r="C17" s="65"/>
      <c r="D17" s="65"/>
      <c r="E17" s="65"/>
      <c r="F17" s="66"/>
      <c r="G17" s="67"/>
      <c r="K17" s="65"/>
      <c r="L17" s="65"/>
      <c r="M17" s="65"/>
      <c r="N17" s="66"/>
      <c r="O17" s="67"/>
    </row>
    <row r="18" spans="3:15" ht="21.75" thickBot="1" x14ac:dyDescent="0.4">
      <c r="C18" s="65"/>
      <c r="D18" s="65"/>
      <c r="E18" s="65"/>
      <c r="F18" s="66"/>
      <c r="G18" s="66"/>
      <c r="K18" s="65"/>
      <c r="L18" s="65"/>
      <c r="M18" s="65"/>
      <c r="N18" s="66"/>
      <c r="O18" s="67"/>
    </row>
    <row r="19" spans="3:15" ht="21" x14ac:dyDescent="0.35">
      <c r="C19" s="203" t="str">
        <f>$C$1</f>
        <v>Tabelle LG Landesliga  2018/2019</v>
      </c>
      <c r="D19" s="204"/>
      <c r="E19" s="204"/>
      <c r="F19" s="204"/>
      <c r="G19" s="205"/>
      <c r="K19" s="65"/>
      <c r="L19" s="65"/>
      <c r="M19" s="65"/>
      <c r="N19" s="66"/>
      <c r="O19" s="67"/>
    </row>
    <row r="20" spans="3:15" ht="33" x14ac:dyDescent="0.35">
      <c r="C20" s="60"/>
      <c r="D20" s="102" t="s">
        <v>46</v>
      </c>
      <c r="E20" s="62" t="s">
        <v>41</v>
      </c>
      <c r="F20" s="62" t="s">
        <v>27</v>
      </c>
      <c r="G20" s="62" t="s">
        <v>28</v>
      </c>
      <c r="K20" s="65"/>
      <c r="L20" s="65"/>
      <c r="M20" s="65"/>
      <c r="N20" s="66"/>
      <c r="O20" s="67"/>
    </row>
    <row r="21" spans="3:15" ht="21" x14ac:dyDescent="0.35">
      <c r="C21" s="60" t="s">
        <v>29</v>
      </c>
      <c r="D21" s="63" t="s">
        <v>55</v>
      </c>
      <c r="E21" s="63">
        <v>3</v>
      </c>
      <c r="F21" s="68">
        <v>22</v>
      </c>
      <c r="G21" s="69">
        <v>1206.9000000000001</v>
      </c>
      <c r="K21" s="65"/>
      <c r="L21" s="65"/>
      <c r="M21" s="65"/>
      <c r="N21" s="66"/>
      <c r="O21" s="67"/>
    </row>
    <row r="22" spans="3:15" ht="21" x14ac:dyDescent="0.35">
      <c r="C22" s="60" t="s">
        <v>31</v>
      </c>
      <c r="D22" s="60" t="s">
        <v>49</v>
      </c>
      <c r="E22" s="60">
        <v>3</v>
      </c>
      <c r="F22" s="70">
        <v>20</v>
      </c>
      <c r="G22" s="71">
        <v>1186.9000000000001</v>
      </c>
      <c r="K22" s="65"/>
      <c r="L22" s="65"/>
      <c r="M22" s="65"/>
      <c r="N22" s="66"/>
      <c r="O22" s="67"/>
    </row>
    <row r="23" spans="3:15" ht="21" x14ac:dyDescent="0.35">
      <c r="C23" s="60" t="s">
        <v>32</v>
      </c>
      <c r="D23" s="60" t="s">
        <v>51</v>
      </c>
      <c r="E23" s="60">
        <v>3</v>
      </c>
      <c r="F23" s="70">
        <v>18</v>
      </c>
      <c r="G23" s="71">
        <v>1193.8</v>
      </c>
      <c r="K23" s="65"/>
      <c r="L23" s="65"/>
      <c r="M23" s="65"/>
      <c r="N23" s="66"/>
      <c r="O23" s="67"/>
    </row>
    <row r="24" spans="3:15" ht="21" x14ac:dyDescent="0.35">
      <c r="C24" s="63" t="s">
        <v>33</v>
      </c>
      <c r="D24" s="60" t="s">
        <v>53</v>
      </c>
      <c r="E24" s="60">
        <v>3</v>
      </c>
      <c r="F24" s="70">
        <v>16</v>
      </c>
      <c r="G24" s="71">
        <v>1184</v>
      </c>
      <c r="K24" s="65"/>
      <c r="L24" s="65"/>
      <c r="M24" s="65"/>
      <c r="N24" s="66"/>
      <c r="O24" s="67"/>
    </row>
    <row r="25" spans="3:15" ht="21" x14ac:dyDescent="0.35">
      <c r="C25" s="60" t="s">
        <v>33</v>
      </c>
      <c r="D25" s="60" t="s">
        <v>54</v>
      </c>
      <c r="E25" s="60">
        <v>2</v>
      </c>
      <c r="F25" s="70">
        <v>12</v>
      </c>
      <c r="G25" s="71">
        <v>1084.4000000000001</v>
      </c>
      <c r="K25" s="65"/>
      <c r="L25" s="65"/>
      <c r="M25" s="65"/>
      <c r="N25" s="66"/>
      <c r="O25" s="67"/>
    </row>
    <row r="26" spans="3:15" ht="21" x14ac:dyDescent="0.35">
      <c r="C26" s="60" t="s">
        <v>35</v>
      </c>
      <c r="D26" s="60" t="s">
        <v>48</v>
      </c>
      <c r="E26" s="60">
        <v>1</v>
      </c>
      <c r="F26" s="70">
        <v>12</v>
      </c>
      <c r="G26" s="71">
        <v>1180.8</v>
      </c>
      <c r="K26" s="65"/>
      <c r="L26" s="65"/>
      <c r="M26" s="65"/>
      <c r="N26" s="66"/>
      <c r="O26" s="67"/>
    </row>
    <row r="27" spans="3:15" ht="21" x14ac:dyDescent="0.35">
      <c r="C27" s="60" t="s">
        <v>36</v>
      </c>
      <c r="D27" s="60" t="s">
        <v>57</v>
      </c>
      <c r="E27" s="60">
        <v>0</v>
      </c>
      <c r="F27" s="70">
        <v>8</v>
      </c>
      <c r="G27" s="71">
        <v>1161.0999999999999</v>
      </c>
      <c r="K27" s="65"/>
      <c r="L27" s="65"/>
      <c r="M27" s="65"/>
      <c r="N27" s="66"/>
      <c r="O27" s="67"/>
    </row>
    <row r="28" spans="3:15" ht="21" x14ac:dyDescent="0.35">
      <c r="C28" s="60" t="s">
        <v>37</v>
      </c>
      <c r="D28" s="60" t="s">
        <v>52</v>
      </c>
      <c r="E28" s="60">
        <v>0</v>
      </c>
      <c r="F28" s="70">
        <v>6</v>
      </c>
      <c r="G28" s="71">
        <v>1160.9000000000001</v>
      </c>
      <c r="K28" s="65"/>
      <c r="L28" s="65"/>
      <c r="M28" s="65"/>
      <c r="N28" s="66"/>
      <c r="O28" s="67"/>
    </row>
    <row r="29" spans="3:15" ht="21" x14ac:dyDescent="0.35">
      <c r="C29" s="60" t="s">
        <v>38</v>
      </c>
      <c r="D29" s="60" t="s">
        <v>56</v>
      </c>
      <c r="E29" s="60">
        <v>0</v>
      </c>
      <c r="F29" s="70">
        <v>4</v>
      </c>
      <c r="G29" s="71">
        <v>1151.5</v>
      </c>
      <c r="K29" s="65"/>
      <c r="L29" s="65"/>
      <c r="M29" s="65"/>
      <c r="N29" s="66"/>
      <c r="O29" s="67"/>
    </row>
    <row r="30" spans="3:15" ht="21" x14ac:dyDescent="0.35">
      <c r="C30" s="60" t="s">
        <v>39</v>
      </c>
      <c r="D30" s="60" t="s">
        <v>50</v>
      </c>
      <c r="E30" s="60">
        <v>0</v>
      </c>
      <c r="F30" s="70">
        <v>2</v>
      </c>
      <c r="G30" s="71">
        <v>1155.7</v>
      </c>
      <c r="K30" s="65"/>
      <c r="L30" s="65"/>
      <c r="M30" s="65"/>
      <c r="N30" s="66"/>
      <c r="O30" s="67"/>
    </row>
    <row r="31" spans="3:15" ht="21" x14ac:dyDescent="0.35">
      <c r="C31" s="65"/>
      <c r="D31" s="65"/>
      <c r="E31" s="65"/>
      <c r="F31" s="66"/>
      <c r="G31" s="66"/>
      <c r="K31" s="65"/>
      <c r="L31" s="65"/>
      <c r="M31" s="65"/>
      <c r="N31" s="66"/>
      <c r="O31" s="67"/>
    </row>
    <row r="32" spans="3:15" ht="21" x14ac:dyDescent="0.35">
      <c r="C32" s="72" t="s">
        <v>42</v>
      </c>
      <c r="D32" s="72"/>
      <c r="E32" s="72"/>
      <c r="F32" s="72"/>
      <c r="G32" s="72"/>
      <c r="H32" s="73"/>
      <c r="K32" s="65"/>
      <c r="L32" s="65"/>
      <c r="M32" s="65"/>
      <c r="N32" s="66"/>
      <c r="O32" s="67"/>
    </row>
    <row r="33" spans="3:15" ht="21" x14ac:dyDescent="0.35">
      <c r="C33" s="72" t="s">
        <v>43</v>
      </c>
      <c r="D33" s="72"/>
      <c r="E33" s="72"/>
      <c r="F33" s="72"/>
      <c r="G33" s="72"/>
      <c r="H33" s="73"/>
      <c r="K33" s="65"/>
      <c r="L33" s="65"/>
      <c r="M33" s="65"/>
      <c r="N33" s="66"/>
      <c r="O33" s="67"/>
    </row>
    <row r="34" spans="3:15" ht="21" x14ac:dyDescent="0.35">
      <c r="C34" s="74" t="s">
        <v>44</v>
      </c>
      <c r="K34" s="65"/>
      <c r="L34" s="65"/>
      <c r="M34" s="65"/>
      <c r="N34" s="66"/>
      <c r="O34" s="67"/>
    </row>
  </sheetData>
  <sortState ref="D21:G30">
    <sortCondition descending="1" ref="E21:E30"/>
    <sortCondition descending="1" ref="F21:F30"/>
    <sortCondition descending="1" ref="G21:G30"/>
  </sortState>
  <mergeCells count="2">
    <mergeCell ref="C1:G1"/>
    <mergeCell ref="C19:G19"/>
  </mergeCells>
  <dataValidations count="1">
    <dataValidation type="list" allowBlank="1" showInputMessage="1" showErrorMessage="1" sqref="D21:D30" xr:uid="{779C2501-2054-4336-9B4B-E3E4F4CBF85E}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85B2-70DB-417F-9908-D88AEC225650}">
  <dimension ref="A2:DD141"/>
  <sheetViews>
    <sheetView workbookViewId="0">
      <selection activeCell="U61" sqref="U61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2851562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2851562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28" ht="16.5" customHeight="1" x14ac:dyDescent="0.25">
      <c r="C2" s="2" t="s">
        <v>0</v>
      </c>
      <c r="D2" s="180" t="s">
        <v>1</v>
      </c>
      <c r="E2" s="180"/>
      <c r="F2" s="180"/>
      <c r="G2" s="3">
        <v>2</v>
      </c>
      <c r="H2" s="181" t="s">
        <v>2</v>
      </c>
      <c r="I2" s="181"/>
      <c r="J2" s="182">
        <v>43414</v>
      </c>
      <c r="K2" s="183"/>
      <c r="L2" s="183"/>
      <c r="M2" s="183"/>
      <c r="N2" s="2" t="s">
        <v>3</v>
      </c>
      <c r="O2" s="184" t="s">
        <v>30</v>
      </c>
      <c r="P2" s="184"/>
      <c r="Q2" s="184"/>
    </row>
    <row r="3" spans="2:28" ht="19.5" customHeight="1" x14ac:dyDescent="0.25"/>
    <row r="4" spans="2:28" ht="19.5" customHeight="1" x14ac:dyDescent="0.25">
      <c r="D4" s="190" t="s">
        <v>4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2:28" ht="19.5" customHeight="1" x14ac:dyDescent="0.25">
      <c r="D5" s="192" t="s">
        <v>47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2:28" ht="19.5" customHeight="1" x14ac:dyDescent="0.25">
      <c r="D6" s="190" t="s">
        <v>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28" ht="19.5" customHeight="1" x14ac:dyDescent="0.25"/>
    <row r="8" spans="2:28" ht="16.5" customHeight="1" x14ac:dyDescent="0.25">
      <c r="D8" s="193" t="s">
        <v>1</v>
      </c>
      <c r="E8" s="194"/>
      <c r="F8" s="194"/>
      <c r="G8" s="194"/>
      <c r="H8" s="194"/>
      <c r="I8" s="6">
        <f>$G$2</f>
        <v>2</v>
      </c>
      <c r="J8" s="7"/>
      <c r="K8" s="195" t="s">
        <v>6</v>
      </c>
      <c r="L8" s="195"/>
      <c r="M8" s="195"/>
      <c r="N8" s="6">
        <v>1</v>
      </c>
      <c r="O8" s="8"/>
      <c r="P8" s="9"/>
      <c r="W8" s="4"/>
      <c r="X8" s="4"/>
    </row>
    <row r="9" spans="2:28" ht="8.25" customHeight="1" x14ac:dyDescent="0.25">
      <c r="W9" s="4"/>
      <c r="X9" s="4"/>
    </row>
    <row r="10" spans="2:28" ht="16.5" customHeight="1" x14ac:dyDescent="0.25">
      <c r="B10" s="196" t="s">
        <v>48</v>
      </c>
      <c r="C10" s="197"/>
      <c r="D10" s="197"/>
      <c r="E10" s="197"/>
      <c r="F10" s="197"/>
      <c r="G10" s="198"/>
      <c r="H10" s="10">
        <f>IF(I19=0,0,IF(I19&gt;K19,3,IF(AND(I19=K19,I29=K29),1,I29)))</f>
        <v>0</v>
      </c>
      <c r="I10" s="199" t="s">
        <v>7</v>
      </c>
      <c r="J10" s="199"/>
      <c r="K10" s="199"/>
      <c r="L10" s="10">
        <f>IF(K19=0,0,IF(K19&gt;I19,3,IF(AND(K19=I19,K29=I29),1,K29)))</f>
        <v>3</v>
      </c>
      <c r="M10" s="196" t="s">
        <v>49</v>
      </c>
      <c r="N10" s="197"/>
      <c r="O10" s="197"/>
      <c r="P10" s="197"/>
      <c r="Q10" s="197"/>
      <c r="R10" s="198"/>
      <c r="W10" s="85"/>
      <c r="X10" s="85"/>
      <c r="Y10" s="85"/>
      <c r="Z10" s="85"/>
      <c r="AA10" s="85"/>
      <c r="AB10" s="85"/>
    </row>
    <row r="11" spans="2:28" ht="16.5" customHeight="1" thickBot="1" x14ac:dyDescent="0.3">
      <c r="C11" s="1" t="s">
        <v>96</v>
      </c>
      <c r="W11" s="85"/>
      <c r="X11" s="85"/>
      <c r="Y11" s="85"/>
      <c r="Z11" s="85"/>
      <c r="AA11" s="85"/>
      <c r="AB11" s="85"/>
    </row>
    <row r="12" spans="2:2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  <c r="W12" s="85"/>
      <c r="X12" s="85"/>
      <c r="Y12" s="85"/>
      <c r="Z12" s="85"/>
      <c r="AA12" s="85"/>
      <c r="AB12" s="85"/>
    </row>
    <row r="13" spans="2:28" ht="30" customHeight="1" x14ac:dyDescent="0.25">
      <c r="B13" s="185">
        <v>3</v>
      </c>
      <c r="C13" s="186" t="s">
        <v>62</v>
      </c>
      <c r="D13" s="83">
        <v>97.9</v>
      </c>
      <c r="E13" s="17">
        <v>100</v>
      </c>
      <c r="F13" s="17">
        <v>98.6</v>
      </c>
      <c r="G13" s="17">
        <v>97.1</v>
      </c>
      <c r="H13" s="18">
        <f>IF(SUM(D13:G13)=0,0,SUM(D13:G13))</f>
        <v>393.6</v>
      </c>
      <c r="I13" s="19">
        <f>IF(SUM(D14:H14)=0,0,SUM(D14:H14))</f>
        <v>2</v>
      </c>
      <c r="J13" s="20" t="s">
        <v>15</v>
      </c>
      <c r="K13" s="21">
        <f>IF(SUM(M14:P14)=0,0,SUM(M14:P14))</f>
        <v>6</v>
      </c>
      <c r="L13" s="18">
        <f>IF(SUM(M13:P13)=0,0,SUM(M13:P13))</f>
        <v>398.9</v>
      </c>
      <c r="M13" s="17">
        <v>102.7</v>
      </c>
      <c r="N13" s="17">
        <v>100.5</v>
      </c>
      <c r="O13" s="17">
        <v>97.6</v>
      </c>
      <c r="P13" s="17">
        <v>98.1</v>
      </c>
      <c r="Q13" s="188" t="s">
        <v>69</v>
      </c>
      <c r="R13" s="185">
        <v>4</v>
      </c>
      <c r="W13" s="85"/>
      <c r="X13" s="85"/>
      <c r="Y13" s="85"/>
      <c r="Z13" s="85"/>
      <c r="AA13" s="85"/>
      <c r="AB13" s="85"/>
    </row>
    <row r="14" spans="2:28" ht="16.5" customHeight="1" x14ac:dyDescent="0.25">
      <c r="B14" s="162"/>
      <c r="C14" s="187"/>
      <c r="D14" s="22">
        <f>IF(D13=0,"",IF(D13&gt;P13,2,IF(D13=P13,1,0)))</f>
        <v>0</v>
      </c>
      <c r="E14" s="22">
        <f>IF(E13=0,"",IF(E13&gt;O13,2,IF(E13=O13,1,0)))</f>
        <v>2</v>
      </c>
      <c r="F14" s="22">
        <f>IF(F13=0,"",IF(F13&gt;N13,2,IF(F13=N13,1,0)))</f>
        <v>0</v>
      </c>
      <c r="G14" s="22">
        <f>IF(G13=0,"",IF(G13&gt;M13,2,IF(G13=M13,1,0)))</f>
        <v>0</v>
      </c>
      <c r="H14" s="23"/>
      <c r="I14" s="24"/>
      <c r="J14" s="25"/>
      <c r="K14" s="26"/>
      <c r="L14" s="23"/>
      <c r="M14" s="22">
        <f>IF(M13=0,"",IF(M13&gt;G13,2,IF(M13=G13,1,0)))</f>
        <v>2</v>
      </c>
      <c r="N14" s="22">
        <f>IF(N13=0,"",IF(N13&gt;F13,2,IF(N13=F13,1,0)))</f>
        <v>2</v>
      </c>
      <c r="O14" s="22">
        <f>IF(O13=0,"",IF(O13&gt;E13,2,IF(E13=O13,1,0)))</f>
        <v>0</v>
      </c>
      <c r="P14" s="22">
        <f>IF(P13=0,"",IF(P13&gt;D13,2,IF(P13=D13,1,0)))</f>
        <v>2</v>
      </c>
      <c r="Q14" s="189"/>
      <c r="R14" s="162"/>
      <c r="W14" s="85"/>
      <c r="X14" s="85"/>
      <c r="Y14" s="85"/>
      <c r="Z14" s="85"/>
      <c r="AA14" s="85"/>
      <c r="AB14" s="85"/>
    </row>
    <row r="15" spans="2:28" ht="30" customHeight="1" x14ac:dyDescent="0.25">
      <c r="B15" s="161">
        <v>5</v>
      </c>
      <c r="C15" s="163" t="s">
        <v>64</v>
      </c>
      <c r="D15" s="27">
        <v>98.4</v>
      </c>
      <c r="E15" s="27">
        <v>97.9</v>
      </c>
      <c r="F15" s="27">
        <v>95.3</v>
      </c>
      <c r="G15" s="27">
        <v>95.7</v>
      </c>
      <c r="H15" s="28">
        <f>IF(SUM(D15:G15)=0,0,SUM(D15:G15))</f>
        <v>387.3</v>
      </c>
      <c r="I15" s="29">
        <f>IF(SUM(D16:H16)=0,0,SUM(D16:H16))</f>
        <v>4</v>
      </c>
      <c r="J15" s="30" t="s">
        <v>15</v>
      </c>
      <c r="K15" s="31">
        <f>IF(SUM(M16:P16)=0,0,SUM(M16:P16))</f>
        <v>4</v>
      </c>
      <c r="L15" s="28">
        <f>IF(SUM(M15:P15)=0,0,SUM(M15:P15))</f>
        <v>397.9</v>
      </c>
      <c r="M15" s="27">
        <v>102.1</v>
      </c>
      <c r="N15" s="27">
        <v>102.5</v>
      </c>
      <c r="O15" s="27">
        <v>95.7</v>
      </c>
      <c r="P15" s="27">
        <v>97.6</v>
      </c>
      <c r="Q15" s="165" t="s">
        <v>71</v>
      </c>
      <c r="R15" s="161">
        <v>6</v>
      </c>
      <c r="W15" s="85"/>
      <c r="X15" s="85"/>
      <c r="Y15" s="85"/>
      <c r="Z15" s="85"/>
      <c r="AA15" s="85"/>
      <c r="AB15" s="85"/>
    </row>
    <row r="16" spans="2:28" ht="16.5" customHeight="1" x14ac:dyDescent="0.25">
      <c r="B16" s="162"/>
      <c r="C16" s="164"/>
      <c r="D16" s="32">
        <f>IF(D15=0,"",IF(D15&gt;P15,2,IF(D15=P15,1,0)))</f>
        <v>2</v>
      </c>
      <c r="E16" s="32">
        <f>IF(E15=0,"",IF(E15&gt;O15,2,IF(E15=O15,1,0)))</f>
        <v>2</v>
      </c>
      <c r="F16" s="32">
        <f>IF(F15=0,"",IF(F15&gt;N15,2,IF(F15=N15,1,0)))</f>
        <v>0</v>
      </c>
      <c r="G16" s="32">
        <f>IF(G15=0,"",IF(G15&gt;M15,2,IF(G15=M15,1,0)))</f>
        <v>0</v>
      </c>
      <c r="H16" s="23"/>
      <c r="I16" s="24"/>
      <c r="J16" s="25"/>
      <c r="K16" s="26"/>
      <c r="L16" s="23"/>
      <c r="M16" s="32">
        <f>IF(M15=0,"",IF(M15&gt;G15,2,IF(M15=G15,1,0)))</f>
        <v>2</v>
      </c>
      <c r="N16" s="32">
        <f>IF(N15=0,"",IF(N15&gt;F15,2,IF(N15=F15,1,0)))</f>
        <v>2</v>
      </c>
      <c r="O16" s="32">
        <f>IF(O15=0,"",IF(O15&gt;E15,2,IF(E15=O15,1,0)))</f>
        <v>0</v>
      </c>
      <c r="P16" s="32">
        <f>IF(P15=0,"",IF(P15&gt;D15,2,IF(P15=D15,1,0)))</f>
        <v>0</v>
      </c>
      <c r="Q16" s="166"/>
      <c r="R16" s="162"/>
      <c r="W16" s="85"/>
      <c r="X16" s="85"/>
      <c r="Y16" s="85"/>
      <c r="Z16" s="85"/>
      <c r="AA16" s="85"/>
      <c r="AB16" s="86"/>
    </row>
    <row r="17" spans="2:108" ht="30" customHeight="1" x14ac:dyDescent="0.25">
      <c r="B17" s="161">
        <v>7</v>
      </c>
      <c r="C17" s="163" t="s">
        <v>66</v>
      </c>
      <c r="D17" s="84">
        <v>96.7</v>
      </c>
      <c r="E17" s="27">
        <v>96.2</v>
      </c>
      <c r="F17" s="84">
        <v>93.6</v>
      </c>
      <c r="G17" s="84">
        <v>97.4</v>
      </c>
      <c r="H17" s="28">
        <f>IF(SUM(D17:G17)=0,0,SUM(D17:G17))</f>
        <v>383.9</v>
      </c>
      <c r="I17" s="29">
        <f>IF(SUM(D18:H18)=0,0,SUM(D18:H18))</f>
        <v>4</v>
      </c>
      <c r="J17" s="30" t="s">
        <v>15</v>
      </c>
      <c r="K17" s="31">
        <f>IF(SUM(M18:P18)=0,0,SUM(M18:P18))</f>
        <v>4</v>
      </c>
      <c r="L17" s="28">
        <f>IF(SUM(M17:P17)=0,0,SUM(M17:P17))</f>
        <v>388.90000000000003</v>
      </c>
      <c r="M17" s="27">
        <v>96.8</v>
      </c>
      <c r="N17" s="27">
        <v>97.5</v>
      </c>
      <c r="O17" s="27">
        <v>99.3</v>
      </c>
      <c r="P17" s="27">
        <v>95.3</v>
      </c>
      <c r="Q17" s="165" t="s">
        <v>73</v>
      </c>
      <c r="R17" s="161">
        <v>8</v>
      </c>
      <c r="W17" s="85"/>
      <c r="X17" s="85"/>
      <c r="Y17" s="85"/>
      <c r="Z17" s="85"/>
      <c r="AA17" s="85"/>
      <c r="AB17" s="85"/>
    </row>
    <row r="18" spans="2:108" ht="16.5" customHeight="1" x14ac:dyDescent="0.25">
      <c r="B18" s="162"/>
      <c r="C18" s="164"/>
      <c r="D18" s="32">
        <f>IF(D17=0,"",IF(D17&gt;P17,2,IF(D17=P17,1,0)))</f>
        <v>2</v>
      </c>
      <c r="E18" s="32">
        <f>IF(E17=0,"",IF(E17&gt;O17,2,IF(E17=O17,1,0)))</f>
        <v>0</v>
      </c>
      <c r="F18" s="32">
        <f>IF(F17=0,"",IF(F17&gt;N17,2,IF(F17=N17,1,0)))</f>
        <v>0</v>
      </c>
      <c r="G18" s="32">
        <f>IF(G17=0,"",IF(G17&gt;M17,2,IF(G17=M17,1,0)))</f>
        <v>2</v>
      </c>
      <c r="H18" s="23"/>
      <c r="I18" s="24"/>
      <c r="J18" s="25"/>
      <c r="K18" s="26"/>
      <c r="L18" s="23"/>
      <c r="M18" s="32">
        <f>IF(M17=0,"",IF(M17&gt;G17,2,IF(M17=G17,1,0)))</f>
        <v>0</v>
      </c>
      <c r="N18" s="32">
        <f>IF(N17=0,"",IF(N17&gt;F17,2,IF(N17=F17,1,0)))</f>
        <v>2</v>
      </c>
      <c r="O18" s="32">
        <f>IF(O17=0,"",IF(O17&gt;E17,2,IF(E17=O17,1,0)))</f>
        <v>2</v>
      </c>
      <c r="P18" s="32">
        <f>IF(P17=0,"",IF(P17&gt;D17,2,IF(P17=D17,1,0)))</f>
        <v>0</v>
      </c>
      <c r="Q18" s="166"/>
      <c r="R18" s="162"/>
      <c r="W18" s="85"/>
      <c r="X18" s="85"/>
      <c r="Y18" s="85"/>
      <c r="Z18" s="85"/>
      <c r="AA18" s="85"/>
      <c r="AB18" s="85"/>
    </row>
    <row r="19" spans="2:108" ht="16.5" customHeight="1" x14ac:dyDescent="0.25">
      <c r="B19" s="33"/>
      <c r="C19" s="167" t="str">
        <f>IF(AND(H19=0,L19=0),"",IF(OR(I19&gt;K19,K19&gt;I19),"kein Stechen erforderlich","Stechen"))</f>
        <v>kein Stechen erforderlich</v>
      </c>
      <c r="D19" s="168"/>
      <c r="E19" s="169"/>
      <c r="F19" s="170" t="s">
        <v>16</v>
      </c>
      <c r="G19" s="171"/>
      <c r="H19" s="34">
        <f>IF(SUM(H13:H18)=0,0,SUM(H13:H18))</f>
        <v>1164.8000000000002</v>
      </c>
      <c r="I19" s="35">
        <f>IF(SUM(I13:I18)=0,0,SUM(I13:I18))</f>
        <v>10</v>
      </c>
      <c r="J19" s="36" t="s">
        <v>15</v>
      </c>
      <c r="K19" s="37">
        <f>IF(SUM(K13:K18)=0,0,SUM(K13:K18))</f>
        <v>14</v>
      </c>
      <c r="L19" s="34">
        <f>IF(SUM(L13:L18)=0,0,SUM(L13:L18))</f>
        <v>1185.7</v>
      </c>
      <c r="M19" s="170" t="s">
        <v>16</v>
      </c>
      <c r="N19" s="171"/>
      <c r="O19" s="172" t="str">
        <f>C19</f>
        <v>kein Stechen erforderlich</v>
      </c>
      <c r="P19" s="173"/>
      <c r="Q19" s="174"/>
      <c r="R19" s="33"/>
      <c r="W19" s="85"/>
      <c r="X19" s="85"/>
      <c r="Y19" s="85"/>
      <c r="Z19" s="85"/>
      <c r="AA19" s="85"/>
      <c r="AB19" s="85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W20" s="4"/>
      <c r="X20" s="4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53" t="str">
        <f>IF(C19="Stechen",B10,"")</f>
        <v/>
      </c>
      <c r="D21" s="154"/>
      <c r="E21" s="154"/>
      <c r="F21" s="155" t="s">
        <v>17</v>
      </c>
      <c r="G21" s="156"/>
      <c r="H21" s="155" t="s">
        <v>18</v>
      </c>
      <c r="I21" s="157"/>
      <c r="J21" s="156"/>
      <c r="K21" s="155" t="s">
        <v>19</v>
      </c>
      <c r="L21" s="156"/>
      <c r="M21" s="155" t="s">
        <v>20</v>
      </c>
      <c r="N21" s="156"/>
      <c r="O21" s="154" t="str">
        <f>IF(O19="Stechen",M10,"")</f>
        <v/>
      </c>
      <c r="P21" s="154"/>
      <c r="Q21" s="158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75" t="s">
        <v>14</v>
      </c>
      <c r="C22" s="175"/>
      <c r="D22" s="176" t="s">
        <v>21</v>
      </c>
      <c r="E22" s="176"/>
      <c r="F22" s="41">
        <v>1</v>
      </c>
      <c r="G22" s="42">
        <v>2</v>
      </c>
      <c r="H22" s="41">
        <v>3</v>
      </c>
      <c r="I22" s="177">
        <v>4</v>
      </c>
      <c r="J22" s="178"/>
      <c r="K22" s="41">
        <v>5</v>
      </c>
      <c r="L22" s="42">
        <v>6</v>
      </c>
      <c r="M22" s="41">
        <v>7</v>
      </c>
      <c r="N22" s="42">
        <v>8</v>
      </c>
      <c r="O22" s="176" t="s">
        <v>21</v>
      </c>
      <c r="P22" s="176"/>
      <c r="Q22" s="179" t="s">
        <v>14</v>
      </c>
      <c r="R22" s="179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45">
        <f>IF(SUM(F24,H24,K24,M24)=0,0,SUM(F24,H24,K24,M24))</f>
        <v>0</v>
      </c>
      <c r="C23" s="136" t="s">
        <v>22</v>
      </c>
      <c r="D23" s="138" t="s">
        <v>23</v>
      </c>
      <c r="E23" s="138"/>
      <c r="F23" s="43"/>
      <c r="G23" s="44"/>
      <c r="H23" s="43"/>
      <c r="I23" s="139"/>
      <c r="J23" s="140"/>
      <c r="K23" s="43"/>
      <c r="L23" s="44"/>
      <c r="M23" s="43"/>
      <c r="N23" s="44"/>
      <c r="O23" s="141" t="s">
        <v>23</v>
      </c>
      <c r="P23" s="138"/>
      <c r="Q23" s="149" t="s">
        <v>22</v>
      </c>
      <c r="R23" s="145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46"/>
      <c r="C24" s="137"/>
      <c r="D24" s="138" t="s">
        <v>14</v>
      </c>
      <c r="E24" s="142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159" t="str">
        <f>IF(I23="","",IF(I23&gt;H23,2,IF(I23=H23,1,0)))</f>
        <v/>
      </c>
      <c r="J24" s="160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141" t="s">
        <v>14</v>
      </c>
      <c r="P24" s="138"/>
      <c r="Q24" s="150"/>
      <c r="R24" s="146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45">
        <f>IF(SUM(F26,H26,K26,M26)=0,0,SUM(F26,H26,K26,M26))</f>
        <v>0</v>
      </c>
      <c r="C25" s="136" t="s">
        <v>24</v>
      </c>
      <c r="D25" s="138" t="s">
        <v>23</v>
      </c>
      <c r="E25" s="138"/>
      <c r="F25" s="43"/>
      <c r="G25" s="44"/>
      <c r="H25" s="43"/>
      <c r="I25" s="139"/>
      <c r="J25" s="140"/>
      <c r="K25" s="43"/>
      <c r="L25" s="44"/>
      <c r="M25" s="43"/>
      <c r="N25" s="44"/>
      <c r="O25" s="141" t="s">
        <v>23</v>
      </c>
      <c r="P25" s="138"/>
      <c r="Q25" s="149" t="s">
        <v>24</v>
      </c>
      <c r="R25" s="145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46"/>
      <c r="C26" s="137"/>
      <c r="D26" s="138" t="s">
        <v>14</v>
      </c>
      <c r="E26" s="142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43" t="str">
        <f>IF(I25="","",IF(I25&gt;H25,2,IF(I25=H25,1,0)))</f>
        <v/>
      </c>
      <c r="J26" s="144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41" t="s">
        <v>14</v>
      </c>
      <c r="P26" s="138"/>
      <c r="Q26" s="150"/>
      <c r="R26" s="146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45">
        <f>IF(SUM(F28,H28,K28,M28)=0,0,SUM(F28,H28,K28,M28))</f>
        <v>0</v>
      </c>
      <c r="C27" s="136" t="s">
        <v>25</v>
      </c>
      <c r="D27" s="138" t="s">
        <v>23</v>
      </c>
      <c r="E27" s="138"/>
      <c r="F27" s="49"/>
      <c r="G27" s="50"/>
      <c r="H27" s="49"/>
      <c r="I27" s="147"/>
      <c r="J27" s="148"/>
      <c r="K27" s="49"/>
      <c r="L27" s="50"/>
      <c r="M27" s="49"/>
      <c r="N27" s="50"/>
      <c r="O27" s="141" t="s">
        <v>23</v>
      </c>
      <c r="P27" s="138"/>
      <c r="Q27" s="149" t="s">
        <v>25</v>
      </c>
      <c r="R27" s="145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46"/>
      <c r="C28" s="137"/>
      <c r="D28" s="138" t="s">
        <v>14</v>
      </c>
      <c r="E28" s="138"/>
      <c r="F28" s="51" t="str">
        <f>IF(F27="","",IF(F27&gt;G27,2,IF(F27=G27,1,0)))</f>
        <v/>
      </c>
      <c r="G28" s="52" t="str">
        <f>IF(G27="","",IF(G27&gt;F27,2,IF(G27=F27,1,0)))</f>
        <v/>
      </c>
      <c r="H28" s="51" t="str">
        <f>IF(H27="","",IF(H27&gt;I27,2,IF(H27=I27,1,0)))</f>
        <v/>
      </c>
      <c r="I28" s="151" t="str">
        <f>IF(I27="","",IF(I27&gt;H27,2,IF(I27=H27,1,0)))</f>
        <v/>
      </c>
      <c r="J28" s="152" t="str">
        <f>IF(J27="","",IF(J27&gt;I27,2,IF(J27=I27,1,"")))</f>
        <v/>
      </c>
      <c r="K28" s="51" t="str">
        <f>IF(K27="","",IF(K27&gt;L27,2,IF(K27=L27,1,0)))</f>
        <v/>
      </c>
      <c r="L28" s="52" t="str">
        <f>IF(L27="","",IF(L27&gt;K27,2,IF(L27=K27,1,0)))</f>
        <v/>
      </c>
      <c r="M28" s="51" t="str">
        <f>IF(M27="","",IF(M27&gt;N27,2,IF(M27=N27,1,0)))</f>
        <v/>
      </c>
      <c r="N28" s="52" t="str">
        <f>IF(N27="","",IF(N27&gt;M27,2,IF(N27=M27,1,0)))</f>
        <v/>
      </c>
      <c r="O28" s="138" t="s">
        <v>14</v>
      </c>
      <c r="P28" s="138"/>
      <c r="Q28" s="150"/>
      <c r="R28" s="146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54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180" t="s">
        <v>1</v>
      </c>
      <c r="E30" s="180"/>
      <c r="F30" s="180"/>
      <c r="G30" s="6">
        <f>$G$2</f>
        <v>2</v>
      </c>
      <c r="H30" s="181" t="s">
        <v>2</v>
      </c>
      <c r="I30" s="181"/>
      <c r="J30" s="182">
        <v>43414</v>
      </c>
      <c r="K30" s="183"/>
      <c r="L30" s="183"/>
      <c r="M30" s="183"/>
      <c r="N30" s="2" t="s">
        <v>3</v>
      </c>
      <c r="O30" s="184" t="s">
        <v>30</v>
      </c>
      <c r="P30" s="184"/>
      <c r="Q30" s="184"/>
    </row>
    <row r="31" spans="2:108" ht="19.5" customHeight="1" x14ac:dyDescent="0.25"/>
    <row r="32" spans="2:108" ht="19.5" customHeight="1" x14ac:dyDescent="0.25">
      <c r="D32" s="190" t="str">
        <f>$D$4</f>
        <v>LUFTGEWEHR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2:107" ht="19.5" customHeight="1" x14ac:dyDescent="0.25">
      <c r="D33" s="192" t="str">
        <f>$D$5</f>
        <v>SAISON 2018 / 19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2:107" ht="19.5" customHeight="1" x14ac:dyDescent="0.25">
      <c r="D34" s="190" t="str">
        <f>$D$6</f>
        <v>Landesliga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</row>
    <row r="35" spans="2:107" ht="19.5" customHeight="1" x14ac:dyDescent="0.25"/>
    <row r="36" spans="2:107" ht="16.5" customHeight="1" x14ac:dyDescent="0.25">
      <c r="D36" s="193" t="s">
        <v>1</v>
      </c>
      <c r="E36" s="194"/>
      <c r="F36" s="194"/>
      <c r="G36" s="194"/>
      <c r="H36" s="194"/>
      <c r="I36" s="6">
        <f>$G$2</f>
        <v>2</v>
      </c>
      <c r="J36" s="7"/>
      <c r="K36" s="195" t="s">
        <v>6</v>
      </c>
      <c r="L36" s="195"/>
      <c r="M36" s="195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196" t="s">
        <v>50</v>
      </c>
      <c r="C38" s="197"/>
      <c r="D38" s="197"/>
      <c r="E38" s="197"/>
      <c r="F38" s="197"/>
      <c r="G38" s="198"/>
      <c r="H38" s="10">
        <f>IF(I47=0,0,IF(I47&gt;K47,3,IF(AND(I47=K47,I57=K57),1,I57)))</f>
        <v>0</v>
      </c>
      <c r="I38" s="199" t="s">
        <v>7</v>
      </c>
      <c r="J38" s="199"/>
      <c r="K38" s="199"/>
      <c r="L38" s="10">
        <f>IF(K47=0,0,IF(K47&gt;I47,3,IF(AND(K47=I47,K57=I57),1,K57)))</f>
        <v>3</v>
      </c>
      <c r="M38" s="196" t="s">
        <v>51</v>
      </c>
      <c r="N38" s="197"/>
      <c r="O38" s="197"/>
      <c r="P38" s="197"/>
      <c r="Q38" s="197"/>
      <c r="R38" s="198"/>
    </row>
    <row r="39" spans="2:107" ht="16.5" customHeight="1" thickBot="1" x14ac:dyDescent="0.3">
      <c r="C39" s="1" t="s">
        <v>96</v>
      </c>
    </row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185">
        <v>11</v>
      </c>
      <c r="C41" s="186" t="s">
        <v>79</v>
      </c>
      <c r="D41" s="17">
        <v>95.2</v>
      </c>
      <c r="E41" s="17">
        <v>99.5</v>
      </c>
      <c r="F41" s="17">
        <v>98.8</v>
      </c>
      <c r="G41" s="17">
        <v>95.9</v>
      </c>
      <c r="H41" s="18">
        <f>IF(SUM(D41:G41)=0,0,SUM(D41:G41))</f>
        <v>389.4</v>
      </c>
      <c r="I41" s="19">
        <f>IF(SUM(D42:H42)=0,0,SUM(D42:H42))</f>
        <v>0</v>
      </c>
      <c r="J41" s="20" t="s">
        <v>15</v>
      </c>
      <c r="K41" s="21">
        <f>IF(SUM(M42:P42)=0,0,SUM(M42:P42))</f>
        <v>8</v>
      </c>
      <c r="L41" s="18">
        <f>IF(SUM(M41:P41)=0,0,SUM(M41:P41))</f>
        <v>401.5</v>
      </c>
      <c r="M41" s="17">
        <v>102.3</v>
      </c>
      <c r="N41" s="17">
        <v>102.1</v>
      </c>
      <c r="O41" s="17">
        <v>100.5</v>
      </c>
      <c r="P41" s="17">
        <v>96.6</v>
      </c>
      <c r="Q41" s="188" t="s">
        <v>92</v>
      </c>
      <c r="R41" s="185">
        <v>12</v>
      </c>
    </row>
    <row r="42" spans="2:107" ht="16.5" customHeight="1" x14ac:dyDescent="0.25">
      <c r="B42" s="162"/>
      <c r="C42" s="187"/>
      <c r="D42" s="22">
        <f>IF(D41=0,"",IF(D41&gt;P41,2,IF(D41=P41,1,0)))</f>
        <v>0</v>
      </c>
      <c r="E42" s="22">
        <f>IF(E41=0,"",IF(E41&gt;O41,2,IF(E41=O41,1,0)))</f>
        <v>0</v>
      </c>
      <c r="F42" s="22">
        <f>IF(F41=0,"",IF(F41&gt;N41,2,IF(F41=N41,1,0)))</f>
        <v>0</v>
      </c>
      <c r="G42" s="22">
        <f>IF(G41=0,"",IF(G41&gt;M41,2,IF(G41=M41,1,0)))</f>
        <v>0</v>
      </c>
      <c r="H42" s="23"/>
      <c r="I42" s="24"/>
      <c r="J42" s="25"/>
      <c r="K42" s="26"/>
      <c r="L42" s="23"/>
      <c r="M42" s="22">
        <f>IF(M41=0,"",IF(M41&gt;G41,2,IF(M41=G41,1,0)))</f>
        <v>2</v>
      </c>
      <c r="N42" s="22">
        <f>IF(N41=0,"",IF(N41&gt;F41,2,IF(N41=F41,1,0)))</f>
        <v>2</v>
      </c>
      <c r="O42" s="22">
        <f>IF(O41=0,"",IF(O41&gt;E41,2,IF(E41=O41,1,0)))</f>
        <v>2</v>
      </c>
      <c r="P42" s="22">
        <f>IF(P41=0,"",IF(P41&gt;D41,2,IF(P41=D41,1,0)))</f>
        <v>2</v>
      </c>
      <c r="Q42" s="189"/>
      <c r="R42" s="162"/>
    </row>
    <row r="43" spans="2:107" ht="30" customHeight="1" x14ac:dyDescent="0.25">
      <c r="B43" s="161">
        <v>13</v>
      </c>
      <c r="C43" s="163" t="s">
        <v>81</v>
      </c>
      <c r="D43" s="27">
        <v>94.9</v>
      </c>
      <c r="E43" s="27">
        <v>91.3</v>
      </c>
      <c r="F43" s="27">
        <v>94.7</v>
      </c>
      <c r="G43" s="27">
        <v>96.5</v>
      </c>
      <c r="H43" s="28">
        <f>IF(SUM(D43:G43)=0,0,SUM(D43:G43))</f>
        <v>377.4</v>
      </c>
      <c r="I43" s="29">
        <f>IF(SUM(D44:H44)=0,0,SUM(D44:H44))</f>
        <v>0</v>
      </c>
      <c r="J43" s="30" t="s">
        <v>15</v>
      </c>
      <c r="K43" s="31">
        <f>IF(SUM(M44:P44)=0,0,SUM(M44:P44))</f>
        <v>8</v>
      </c>
      <c r="L43" s="28">
        <f>IF(SUM(M43:P43)=0,0,SUM(M43:P43))</f>
        <v>388</v>
      </c>
      <c r="M43" s="27">
        <v>98.6</v>
      </c>
      <c r="N43" s="27">
        <v>95</v>
      </c>
      <c r="O43" s="27">
        <v>98.4</v>
      </c>
      <c r="P43" s="27">
        <v>96</v>
      </c>
      <c r="Q43" s="165" t="s">
        <v>90</v>
      </c>
      <c r="R43" s="161">
        <v>14</v>
      </c>
    </row>
    <row r="44" spans="2:107" ht="16.5" customHeight="1" x14ac:dyDescent="0.25">
      <c r="B44" s="162"/>
      <c r="C44" s="164"/>
      <c r="D44" s="32">
        <f>IF(D43=0,"",IF(D43&gt;P43,2,IF(D43=P43,1,0)))</f>
        <v>0</v>
      </c>
      <c r="E44" s="32">
        <f>IF(E43=0,"",IF(E43&gt;O43,2,IF(E43=O43,1,0)))</f>
        <v>0</v>
      </c>
      <c r="F44" s="32">
        <f>IF(F43=0,"",IF(F43&gt;N43,2,IF(F43=N43,1,0)))</f>
        <v>0</v>
      </c>
      <c r="G44" s="32">
        <f>IF(G43=0,"",IF(G43&gt;M43,2,IF(G43=M43,1,0)))</f>
        <v>0</v>
      </c>
      <c r="H44" s="23"/>
      <c r="I44" s="24"/>
      <c r="J44" s="25"/>
      <c r="K44" s="26"/>
      <c r="L44" s="23"/>
      <c r="M44" s="32">
        <f>IF(M43=0,"",IF(M43&gt;G43,2,IF(M43=G43,1,0)))</f>
        <v>2</v>
      </c>
      <c r="N44" s="32">
        <f>IF(N43=0,"",IF(N43&gt;F43,2,IF(N43=F43,1,0)))</f>
        <v>2</v>
      </c>
      <c r="O44" s="32">
        <f>IF(O43=0,"",IF(O43&gt;E43,2,IF(E43=O43,1,0)))</f>
        <v>2</v>
      </c>
      <c r="P44" s="32">
        <f>IF(P43=0,"",IF(P43&gt;D43,2,IF(P43=D43,1,0)))</f>
        <v>2</v>
      </c>
      <c r="Q44" s="166"/>
      <c r="R44" s="162"/>
    </row>
    <row r="45" spans="2:107" ht="30" customHeight="1" x14ac:dyDescent="0.25">
      <c r="B45" s="161">
        <v>15</v>
      </c>
      <c r="C45" s="163" t="s">
        <v>97</v>
      </c>
      <c r="D45" s="27">
        <v>89.5</v>
      </c>
      <c r="E45" s="27">
        <v>93.6</v>
      </c>
      <c r="F45" s="27">
        <v>96.1</v>
      </c>
      <c r="G45" s="27">
        <v>99.7</v>
      </c>
      <c r="H45" s="28">
        <f>IF(SUM(D45:G45)=0,0,SUM(D45:G45))</f>
        <v>378.9</v>
      </c>
      <c r="I45" s="29">
        <f>IF(SUM(D46:H46)=0,0,SUM(D46:H46))</f>
        <v>4</v>
      </c>
      <c r="J45" s="30" t="s">
        <v>15</v>
      </c>
      <c r="K45" s="31">
        <f>IF(SUM(M46:P46)=0,0,SUM(M46:P46))</f>
        <v>4</v>
      </c>
      <c r="L45" s="28">
        <f>IF(SUM(M45:P45)=0,0,SUM(M45:P45))</f>
        <v>389.80000000000007</v>
      </c>
      <c r="M45" s="27">
        <v>98.2</v>
      </c>
      <c r="N45" s="27">
        <v>95.9</v>
      </c>
      <c r="O45" s="27">
        <v>99.1</v>
      </c>
      <c r="P45" s="84">
        <v>96.6</v>
      </c>
      <c r="Q45" s="165" t="s">
        <v>94</v>
      </c>
      <c r="R45" s="161">
        <v>16</v>
      </c>
    </row>
    <row r="46" spans="2:107" ht="16.5" customHeight="1" x14ac:dyDescent="0.25">
      <c r="B46" s="162"/>
      <c r="C46" s="164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2</v>
      </c>
      <c r="G46" s="32">
        <f>IF(G45=0,"",IF(G45&gt;M45,2,IF(G45=M45,1,0)))</f>
        <v>2</v>
      </c>
      <c r="H46" s="23"/>
      <c r="I46" s="24"/>
      <c r="J46" s="25"/>
      <c r="K46" s="26"/>
      <c r="L46" s="23"/>
      <c r="M46" s="32">
        <f>IF(M45=0,"",IF(M45&gt;G45,2,IF(M45=G45,1,0)))</f>
        <v>0</v>
      </c>
      <c r="N46" s="32">
        <f>IF(N45=0,"",IF(N45&gt;F45,2,IF(N45=F45,1,0)))</f>
        <v>0</v>
      </c>
      <c r="O46" s="32">
        <f>IF(O45=0,"",IF(O45&gt;E45,2,IF(E45=O45,1,0)))</f>
        <v>2</v>
      </c>
      <c r="P46" s="32">
        <f>IF(P45=0,"",IF(P45&gt;D45,2,IF(P45=D45,1,0)))</f>
        <v>2</v>
      </c>
      <c r="Q46" s="166"/>
      <c r="R46" s="162"/>
    </row>
    <row r="47" spans="2:107" ht="16.5" customHeight="1" x14ac:dyDescent="0.25">
      <c r="B47" s="33"/>
      <c r="C47" s="167" t="str">
        <f>IF(AND(H47=0,L47=0),"",IF(OR(I47&gt;K47,K47&gt;I47),"kein Stechen erforderlich","Stechen"))</f>
        <v>kein Stechen erforderlich</v>
      </c>
      <c r="D47" s="168"/>
      <c r="E47" s="169"/>
      <c r="F47" s="170" t="s">
        <v>16</v>
      </c>
      <c r="G47" s="171"/>
      <c r="H47" s="34">
        <f>IF(SUM(H41:H46)=0,0,SUM(H41:H46))</f>
        <v>1145.6999999999998</v>
      </c>
      <c r="I47" s="35">
        <f>IF(SUM(I41:I46)=0,0,SUM(I41:I46))</f>
        <v>4</v>
      </c>
      <c r="J47" s="36" t="s">
        <v>15</v>
      </c>
      <c r="K47" s="37">
        <f>IF(SUM(K41:K46)=0,0,SUM(K41:K46))</f>
        <v>20</v>
      </c>
      <c r="L47" s="34">
        <f>IF(SUM(L41:L46)=0,0,SUM(L41:L46))</f>
        <v>1179.3000000000002</v>
      </c>
      <c r="M47" s="170" t="s">
        <v>16</v>
      </c>
      <c r="N47" s="171"/>
      <c r="O47" s="172" t="str">
        <f>C47</f>
        <v>kein Stechen erforderlich</v>
      </c>
      <c r="P47" s="173"/>
      <c r="Q47" s="174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53" t="str">
        <f>IF(C47="Stechen",B38,"")</f>
        <v/>
      </c>
      <c r="D49" s="154"/>
      <c r="E49" s="154"/>
      <c r="F49" s="155" t="s">
        <v>17</v>
      </c>
      <c r="G49" s="156"/>
      <c r="H49" s="155" t="s">
        <v>18</v>
      </c>
      <c r="I49" s="157"/>
      <c r="J49" s="156"/>
      <c r="K49" s="155" t="s">
        <v>19</v>
      </c>
      <c r="L49" s="156"/>
      <c r="M49" s="155" t="s">
        <v>20</v>
      </c>
      <c r="N49" s="156"/>
      <c r="O49" s="154" t="str">
        <f>IF(O47="Stechen",M38,"")</f>
        <v/>
      </c>
      <c r="P49" s="154"/>
      <c r="Q49" s="158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75" t="s">
        <v>14</v>
      </c>
      <c r="C50" s="175"/>
      <c r="D50" s="176" t="s">
        <v>21</v>
      </c>
      <c r="E50" s="176"/>
      <c r="F50" s="41">
        <v>1</v>
      </c>
      <c r="G50" s="42">
        <v>2</v>
      </c>
      <c r="H50" s="41">
        <v>3</v>
      </c>
      <c r="I50" s="177">
        <v>4</v>
      </c>
      <c r="J50" s="178"/>
      <c r="K50" s="41">
        <v>5</v>
      </c>
      <c r="L50" s="42">
        <v>6</v>
      </c>
      <c r="M50" s="41">
        <v>7</v>
      </c>
      <c r="N50" s="42">
        <v>8</v>
      </c>
      <c r="O50" s="176" t="s">
        <v>21</v>
      </c>
      <c r="P50" s="176"/>
      <c r="Q50" s="179" t="s">
        <v>14</v>
      </c>
      <c r="R50" s="179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45">
        <f>IF(SUM(F52,H52,K52,M52)=0,0,SUM(F52,H52,K52,M52))</f>
        <v>0</v>
      </c>
      <c r="C51" s="136" t="s">
        <v>22</v>
      </c>
      <c r="D51" s="138" t="s">
        <v>23</v>
      </c>
      <c r="E51" s="138"/>
      <c r="F51" s="43"/>
      <c r="G51" s="44"/>
      <c r="H51" s="43"/>
      <c r="I51" s="139"/>
      <c r="J51" s="140"/>
      <c r="K51" s="43"/>
      <c r="L51" s="44"/>
      <c r="M51" s="43"/>
      <c r="N51" s="44"/>
      <c r="O51" s="141" t="s">
        <v>23</v>
      </c>
      <c r="P51" s="138"/>
      <c r="Q51" s="149" t="s">
        <v>22</v>
      </c>
      <c r="R51" s="145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46"/>
      <c r="C52" s="137"/>
      <c r="D52" s="138" t="s">
        <v>14</v>
      </c>
      <c r="E52" s="142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159" t="str">
        <f>IF(I51="","",IF(I51&gt;H51,2,IF(I51=H51,1,0)))</f>
        <v/>
      </c>
      <c r="J52" s="160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141" t="s">
        <v>14</v>
      </c>
      <c r="P52" s="138"/>
      <c r="Q52" s="150"/>
      <c r="R52" s="146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45">
        <f>IF(SUM(F54,H54,K54,M54)=0,0,SUM(F54,H54,K54,M54))</f>
        <v>0</v>
      </c>
      <c r="C53" s="136" t="s">
        <v>24</v>
      </c>
      <c r="D53" s="138" t="s">
        <v>23</v>
      </c>
      <c r="E53" s="138"/>
      <c r="F53" s="43"/>
      <c r="G53" s="44"/>
      <c r="H53" s="43"/>
      <c r="I53" s="139"/>
      <c r="J53" s="140"/>
      <c r="K53" s="43"/>
      <c r="L53" s="44"/>
      <c r="M53" s="43"/>
      <c r="N53" s="44"/>
      <c r="O53" s="141" t="s">
        <v>23</v>
      </c>
      <c r="P53" s="138"/>
      <c r="Q53" s="149" t="s">
        <v>24</v>
      </c>
      <c r="R53" s="145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46"/>
      <c r="C54" s="137"/>
      <c r="D54" s="138" t="s">
        <v>14</v>
      </c>
      <c r="E54" s="142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43" t="str">
        <f>IF(I53="","",IF(I53&gt;H53,2,IF(I53=H53,1,0)))</f>
        <v/>
      </c>
      <c r="J54" s="144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41" t="s">
        <v>14</v>
      </c>
      <c r="P54" s="138"/>
      <c r="Q54" s="150"/>
      <c r="R54" s="146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45">
        <f>IF(SUM(F56,H56,K56,M56)=0,0,SUM(F56,H56,K56,M56))</f>
        <v>0</v>
      </c>
      <c r="C55" s="136" t="s">
        <v>25</v>
      </c>
      <c r="D55" s="138" t="s">
        <v>23</v>
      </c>
      <c r="E55" s="138"/>
      <c r="F55" s="49"/>
      <c r="G55" s="50"/>
      <c r="H55" s="49"/>
      <c r="I55" s="147"/>
      <c r="J55" s="148"/>
      <c r="K55" s="49"/>
      <c r="L55" s="50"/>
      <c r="M55" s="49"/>
      <c r="N55" s="50"/>
      <c r="O55" s="141" t="s">
        <v>23</v>
      </c>
      <c r="P55" s="138"/>
      <c r="Q55" s="149" t="s">
        <v>25</v>
      </c>
      <c r="R55" s="145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46"/>
      <c r="C56" s="137"/>
      <c r="D56" s="138" t="s">
        <v>14</v>
      </c>
      <c r="E56" s="138"/>
      <c r="F56" s="51" t="str">
        <f>IF(F55="","",IF(F55&gt;G55,2,IF(F55=G55,1,0)))</f>
        <v/>
      </c>
      <c r="G56" s="52" t="str">
        <f>IF(G55="","",IF(G55&gt;F55,2,IF(G55=F55,1,0)))</f>
        <v/>
      </c>
      <c r="H56" s="51" t="str">
        <f>IF(H55="","",IF(H55&gt;I55,2,IF(H55=I55,1,0)))</f>
        <v/>
      </c>
      <c r="I56" s="151" t="str">
        <f>IF(I55="","",IF(I55&gt;H55,2,IF(I55=H55,1,0)))</f>
        <v/>
      </c>
      <c r="J56" s="152" t="str">
        <f>IF(J55="","",IF(J55&gt;I55,2,IF(J55=I55,1,"")))</f>
        <v/>
      </c>
      <c r="K56" s="51" t="str">
        <f>IF(K55="","",IF(K55&gt;L55,2,IF(K55=L55,1,0)))</f>
        <v/>
      </c>
      <c r="L56" s="52" t="str">
        <f>IF(L55="","",IF(L55&gt;K55,2,IF(L55=K55,1,0)))</f>
        <v/>
      </c>
      <c r="M56" s="51" t="str">
        <f>IF(M55="","",IF(M55&gt;N55,2,IF(M55=N55,1,0)))</f>
        <v/>
      </c>
      <c r="N56" s="52" t="str">
        <f>IF(N55="","",IF(N55&gt;M55,2,IF(N55=M55,1,0)))</f>
        <v/>
      </c>
      <c r="O56" s="138" t="s">
        <v>14</v>
      </c>
      <c r="P56" s="138"/>
      <c r="Q56" s="150"/>
      <c r="R56" s="146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54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180" t="s">
        <v>1</v>
      </c>
      <c r="E58" s="180"/>
      <c r="F58" s="180"/>
      <c r="G58" s="6">
        <f>$G$2</f>
        <v>2</v>
      </c>
      <c r="H58" s="181" t="s">
        <v>2</v>
      </c>
      <c r="I58" s="181"/>
      <c r="J58" s="182">
        <v>43414</v>
      </c>
      <c r="K58" s="183"/>
      <c r="L58" s="183"/>
      <c r="M58" s="183"/>
      <c r="N58" s="2" t="s">
        <v>3</v>
      </c>
      <c r="O58" s="184" t="s">
        <v>30</v>
      </c>
      <c r="P58" s="184"/>
      <c r="Q58" s="184"/>
    </row>
    <row r="59" spans="2:108" ht="19.5" customHeight="1" x14ac:dyDescent="0.25"/>
    <row r="60" spans="2:108" ht="19.5" customHeight="1" x14ac:dyDescent="0.25">
      <c r="D60" s="190" t="str">
        <f>$D$4</f>
        <v>LUFTGEWEHR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2:108" ht="19.5" customHeight="1" x14ac:dyDescent="0.25">
      <c r="D61" s="192" t="str">
        <f>$D$5</f>
        <v>SAISON 2018 / 19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2:108" ht="19.5" customHeight="1" x14ac:dyDescent="0.25">
      <c r="D62" s="190" t="str">
        <f>$D$6</f>
        <v>Landesliga</v>
      </c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4" spans="2:108" ht="16.5" customHeight="1" x14ac:dyDescent="0.25">
      <c r="D64" s="193" t="s">
        <v>1</v>
      </c>
      <c r="E64" s="194"/>
      <c r="F64" s="194"/>
      <c r="G64" s="194"/>
      <c r="H64" s="194"/>
      <c r="I64" s="6">
        <f>$G$2</f>
        <v>2</v>
      </c>
      <c r="J64" s="7"/>
      <c r="K64" s="195" t="s">
        <v>6</v>
      </c>
      <c r="L64" s="195"/>
      <c r="M64" s="195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196" t="s">
        <v>53</v>
      </c>
      <c r="C66" s="197"/>
      <c r="D66" s="197"/>
      <c r="E66" s="197"/>
      <c r="F66" s="197"/>
      <c r="G66" s="198"/>
      <c r="H66" s="10">
        <f>IF(I75=0,0,IF(I75&gt;K75,3,IF(AND(I75=K75,I85=K85),1,I85)))</f>
        <v>3</v>
      </c>
      <c r="I66" s="199" t="s">
        <v>7</v>
      </c>
      <c r="J66" s="199"/>
      <c r="K66" s="199"/>
      <c r="L66" s="10">
        <f>IF(K75=0,0,IF(K75&gt;I75,3,IF(AND(K75=I75,K85=I85),1,K85)))</f>
        <v>0</v>
      </c>
      <c r="M66" s="196" t="s">
        <v>52</v>
      </c>
      <c r="N66" s="197"/>
      <c r="O66" s="197"/>
      <c r="P66" s="197"/>
      <c r="Q66" s="197"/>
      <c r="R66" s="198"/>
    </row>
    <row r="67" spans="1:108" ht="16.5" customHeight="1" thickBot="1" x14ac:dyDescent="0.3">
      <c r="C67" s="1" t="s">
        <v>96</v>
      </c>
    </row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185">
        <v>19</v>
      </c>
      <c r="C69" s="87" t="s">
        <v>84</v>
      </c>
      <c r="D69" s="17">
        <v>103.3</v>
      </c>
      <c r="E69" s="17">
        <v>100.5</v>
      </c>
      <c r="F69" s="17">
        <v>101.8</v>
      </c>
      <c r="G69" s="17">
        <v>103.5</v>
      </c>
      <c r="H69" s="18">
        <f>IF(SUM(D69:G69)=0,0,SUM(D69:G69))</f>
        <v>409.1</v>
      </c>
      <c r="I69" s="19">
        <f>IF(SUM(D70:H70)=0,0,SUM(D70:H70))</f>
        <v>8</v>
      </c>
      <c r="J69" s="20" t="s">
        <v>15</v>
      </c>
      <c r="K69" s="21">
        <f>IF(SUM(M70:P70)=0,0,SUM(M70:P70))</f>
        <v>0</v>
      </c>
      <c r="L69" s="18">
        <f>IF(SUM(M69:P69)=0,0,SUM(M69:P69))</f>
        <v>370.8</v>
      </c>
      <c r="M69" s="83">
        <v>94.5</v>
      </c>
      <c r="N69" s="17">
        <v>87.1</v>
      </c>
      <c r="O69" s="83">
        <v>96.4</v>
      </c>
      <c r="P69" s="83">
        <v>92.8</v>
      </c>
      <c r="Q69" s="186" t="s">
        <v>95</v>
      </c>
      <c r="R69" s="185">
        <v>20</v>
      </c>
    </row>
    <row r="70" spans="1:108" ht="16.5" customHeight="1" x14ac:dyDescent="0.25">
      <c r="B70" s="162"/>
      <c r="C70" s="88"/>
      <c r="D70" s="22">
        <f>IF(D69=0,"",IF(D69&gt;P69,2,IF(D69=P69,1,0)))</f>
        <v>2</v>
      </c>
      <c r="E70" s="22">
        <f>IF(E69=0,"",IF(E69&gt;O69,2,IF(E69=O69,1,0)))</f>
        <v>2</v>
      </c>
      <c r="F70" s="22">
        <f>IF(F69=0,"",IF(F69&gt;N69,2,IF(F69=N69,1,0)))</f>
        <v>2</v>
      </c>
      <c r="G70" s="22">
        <f>IF(G69=0,"",IF(G69&gt;M69,2,IF(G69=M69,1,0)))</f>
        <v>2</v>
      </c>
      <c r="H70" s="23"/>
      <c r="I70" s="24"/>
      <c r="J70" s="25"/>
      <c r="K70" s="26"/>
      <c r="L70" s="23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0</v>
      </c>
      <c r="P70" s="22">
        <f>IF(P69=0,"",IF(P69&gt;D69,2,IF(P69=D69,1,0)))</f>
        <v>0</v>
      </c>
      <c r="Q70" s="187"/>
      <c r="R70" s="162"/>
    </row>
    <row r="71" spans="1:108" ht="30" customHeight="1" x14ac:dyDescent="0.25">
      <c r="B71" s="161">
        <v>21</v>
      </c>
      <c r="C71" s="163" t="s">
        <v>86</v>
      </c>
      <c r="D71" s="84">
        <v>99.3</v>
      </c>
      <c r="E71" s="84">
        <v>99.8</v>
      </c>
      <c r="F71" s="84">
        <v>96.9</v>
      </c>
      <c r="G71" s="84">
        <v>92.5</v>
      </c>
      <c r="H71" s="28">
        <f>IF(SUM(D71:G71)=0,0,SUM(D71:G71))</f>
        <v>388.5</v>
      </c>
      <c r="I71" s="29">
        <f>IF(SUM(D72:H72)=0,0,SUM(D72:H72))</f>
        <v>4</v>
      </c>
      <c r="J71" s="30" t="s">
        <v>15</v>
      </c>
      <c r="K71" s="31">
        <f>IF(SUM(M72:P72)=0,0,SUM(M72:P72))</f>
        <v>4</v>
      </c>
      <c r="L71" s="28">
        <f>IF(SUM(M71:P71)=0,0,SUM(M71:P71))</f>
        <v>390.3</v>
      </c>
      <c r="M71" s="84">
        <v>98.8</v>
      </c>
      <c r="N71" s="84">
        <v>99.7</v>
      </c>
      <c r="O71" s="27">
        <v>96.3</v>
      </c>
      <c r="P71" s="84">
        <v>95.5</v>
      </c>
      <c r="Q71" s="163" t="s">
        <v>93</v>
      </c>
      <c r="R71" s="161">
        <v>22</v>
      </c>
    </row>
    <row r="72" spans="1:108" ht="16.5" customHeight="1" x14ac:dyDescent="0.25">
      <c r="B72" s="162"/>
      <c r="C72" s="164"/>
      <c r="D72" s="32">
        <f>IF(D71=0,"",IF(D71&gt;P71,2,IF(D71=P71,1,0)))</f>
        <v>2</v>
      </c>
      <c r="E72" s="32">
        <f>IF(E71=0,"",IF(E71&gt;O71,2,IF(E71=O71,1,0)))</f>
        <v>2</v>
      </c>
      <c r="F72" s="32">
        <f>IF(F71=0,"",IF(F71&gt;N71,2,IF(F71=N71,1,0)))</f>
        <v>0</v>
      </c>
      <c r="G72" s="32">
        <f>IF(G71=0,"",IF(G71&gt;M71,2,IF(G71=M71,1,0)))</f>
        <v>0</v>
      </c>
      <c r="H72" s="23"/>
      <c r="I72" s="24"/>
      <c r="J72" s="25"/>
      <c r="K72" s="26"/>
      <c r="L72" s="23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0</v>
      </c>
      <c r="P72" s="32">
        <f>IF(P71=0,"",IF(P71&gt;D71,2,IF(P71=D71,1,0)))</f>
        <v>0</v>
      </c>
      <c r="Q72" s="164"/>
      <c r="R72" s="162"/>
    </row>
    <row r="73" spans="1:108" ht="30" customHeight="1" x14ac:dyDescent="0.25">
      <c r="B73" s="161">
        <v>23</v>
      </c>
      <c r="C73" s="163" t="s">
        <v>98</v>
      </c>
      <c r="D73" s="27">
        <v>90.1</v>
      </c>
      <c r="E73" s="27">
        <v>96.8</v>
      </c>
      <c r="F73" s="27">
        <v>95.5</v>
      </c>
      <c r="G73" s="27">
        <v>94.7</v>
      </c>
      <c r="H73" s="28">
        <f>IF(SUM(D73:G73)=0,0,SUM(D73:G73))</f>
        <v>377.09999999999997</v>
      </c>
      <c r="I73" s="29">
        <f>IF(SUM(D74:H74)=0,0,SUM(D74:H74))</f>
        <v>4</v>
      </c>
      <c r="J73" s="30" t="s">
        <v>15</v>
      </c>
      <c r="K73" s="31">
        <f>IF(SUM(M74:P74)=0,0,SUM(M74:P74))</f>
        <v>4</v>
      </c>
      <c r="L73" s="28">
        <f>IF(SUM(M73:P73)=0,0,SUM(M73:P73))</f>
        <v>381.79999999999995</v>
      </c>
      <c r="M73" s="27">
        <v>95.3</v>
      </c>
      <c r="N73" s="27">
        <v>91.3</v>
      </c>
      <c r="O73" s="27">
        <v>96.1</v>
      </c>
      <c r="P73" s="27">
        <v>99.1</v>
      </c>
      <c r="Q73" s="163" t="s">
        <v>99</v>
      </c>
      <c r="R73" s="161">
        <v>24</v>
      </c>
    </row>
    <row r="74" spans="1:108" ht="16.5" customHeight="1" x14ac:dyDescent="0.25">
      <c r="B74" s="162"/>
      <c r="C74" s="164"/>
      <c r="D74" s="32">
        <f>IF(D73=0,"",IF(D73&gt;P73,2,IF(D73=P73,1,0)))</f>
        <v>0</v>
      </c>
      <c r="E74" s="32">
        <f>IF(E73=0,"",IF(E73&gt;O73,2,IF(E73=O73,1,0)))</f>
        <v>2</v>
      </c>
      <c r="F74" s="32">
        <f>IF(F73=0,"",IF(F73&gt;N73,2,IF(F73=N73,1,0)))</f>
        <v>2</v>
      </c>
      <c r="G74" s="32">
        <f>IF(G73=0,"",IF(G73&gt;M73,2,IF(G73=M73,1,0)))</f>
        <v>0</v>
      </c>
      <c r="H74" s="23"/>
      <c r="I74" s="24"/>
      <c r="J74" s="25"/>
      <c r="K74" s="26"/>
      <c r="L74" s="23"/>
      <c r="M74" s="32">
        <f>IF(M73=0,"",IF(M73&gt;G73,2,IF(M73=G73,1,0)))</f>
        <v>2</v>
      </c>
      <c r="N74" s="32">
        <f>IF(N73=0,"",IF(N73&gt;F73,2,IF(N73=F73,1,0)))</f>
        <v>0</v>
      </c>
      <c r="O74" s="32">
        <f>IF(O73=0,"",IF(O73&gt;E73,2,IF(E73=O73,1,0)))</f>
        <v>0</v>
      </c>
      <c r="P74" s="32">
        <f>IF(P73=0,"",IF(P73&gt;D73,2,IF(P73=D73,1,0)))</f>
        <v>2</v>
      </c>
      <c r="Q74" s="164"/>
      <c r="R74" s="162"/>
    </row>
    <row r="75" spans="1:108" ht="16.5" customHeight="1" x14ac:dyDescent="0.25">
      <c r="B75" s="33"/>
      <c r="C75" s="167" t="str">
        <f>IF(AND(H75=0,L75=0),"",IF(OR(I75&gt;K75,K75&gt;I75),"kein Stechen erforderlich","Stechen"))</f>
        <v>kein Stechen erforderlich</v>
      </c>
      <c r="D75" s="168"/>
      <c r="E75" s="169"/>
      <c r="F75" s="170" t="s">
        <v>16</v>
      </c>
      <c r="G75" s="171"/>
      <c r="H75" s="34">
        <f>IF(SUM(H69:H74)=0,0,SUM(H69:H74))</f>
        <v>1174.7</v>
      </c>
      <c r="I75" s="35">
        <f>IF(SUM(I69:I74)=0,0,SUM(I69:I74))</f>
        <v>16</v>
      </c>
      <c r="J75" s="36" t="s">
        <v>15</v>
      </c>
      <c r="K75" s="37">
        <f>IF(SUM(K69:K74)=0,0,SUM(K69:K74))</f>
        <v>8</v>
      </c>
      <c r="L75" s="34">
        <f>IF(SUM(L69:L74)=0,0,SUM(L69:L74))</f>
        <v>1142.9000000000001</v>
      </c>
      <c r="M75" s="170" t="s">
        <v>16</v>
      </c>
      <c r="N75" s="171"/>
      <c r="O75" s="172" t="str">
        <f>C75</f>
        <v>kein Stechen erforderlich</v>
      </c>
      <c r="P75" s="173"/>
      <c r="Q75" s="174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53"/>
      <c r="D77" s="154"/>
      <c r="E77" s="154"/>
      <c r="F77" s="155" t="s">
        <v>17</v>
      </c>
      <c r="G77" s="156"/>
      <c r="H77" s="155" t="s">
        <v>18</v>
      </c>
      <c r="I77" s="157"/>
      <c r="J77" s="156"/>
      <c r="K77" s="155" t="s">
        <v>19</v>
      </c>
      <c r="L77" s="156"/>
      <c r="M77" s="155" t="s">
        <v>20</v>
      </c>
      <c r="N77" s="156"/>
      <c r="O77" s="154" t="str">
        <f>IF(O75="Stechen",M66,"")</f>
        <v/>
      </c>
      <c r="P77" s="154"/>
      <c r="Q77" s="158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75" t="s">
        <v>14</v>
      </c>
      <c r="C78" s="175"/>
      <c r="D78" s="176" t="s">
        <v>21</v>
      </c>
      <c r="E78" s="176"/>
      <c r="F78" s="41">
        <v>1</v>
      </c>
      <c r="G78" s="42">
        <v>2</v>
      </c>
      <c r="H78" s="41">
        <v>3</v>
      </c>
      <c r="I78" s="177">
        <v>4</v>
      </c>
      <c r="J78" s="178"/>
      <c r="K78" s="41">
        <v>5</v>
      </c>
      <c r="L78" s="42">
        <v>6</v>
      </c>
      <c r="M78" s="41">
        <v>7</v>
      </c>
      <c r="N78" s="42">
        <v>8</v>
      </c>
      <c r="O78" s="176" t="s">
        <v>21</v>
      </c>
      <c r="P78" s="176"/>
      <c r="Q78" s="179" t="s">
        <v>14</v>
      </c>
      <c r="R78" s="179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45">
        <f>IF(SUM(F80,H80,K80,M80)=0,0,SUM(F80,H80,K80,M80))</f>
        <v>0</v>
      </c>
      <c r="C79" s="136" t="s">
        <v>22</v>
      </c>
      <c r="D79" s="138" t="s">
        <v>23</v>
      </c>
      <c r="E79" s="138"/>
      <c r="F79" s="43"/>
      <c r="G79" s="44"/>
      <c r="H79" s="43"/>
      <c r="I79" s="139"/>
      <c r="J79" s="140"/>
      <c r="K79" s="43"/>
      <c r="L79" s="44"/>
      <c r="M79" s="43"/>
      <c r="N79" s="44"/>
      <c r="O79" s="141" t="s">
        <v>23</v>
      </c>
      <c r="P79" s="138"/>
      <c r="Q79" s="149" t="s">
        <v>22</v>
      </c>
      <c r="R79" s="145">
        <f>IF(SUM(N80,L80,I80,G80)=0,0,SUM(N80,L80,I80,G80))</f>
        <v>0</v>
      </c>
      <c r="S79" s="1">
        <f>IF(R79&gt;B79,1,0)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46"/>
      <c r="C80" s="137"/>
      <c r="D80" s="138" t="s">
        <v>14</v>
      </c>
      <c r="E80" s="142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59" t="str">
        <f>IF(I79="","",IF(I79&gt;H79,2,IF(I79=H79,1,0)))</f>
        <v/>
      </c>
      <c r="J80" s="160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41" t="s">
        <v>14</v>
      </c>
      <c r="P80" s="138"/>
      <c r="Q80" s="150"/>
      <c r="R80" s="146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45">
        <f>IF(SUM(F82,H82,K82,M82)=0,0,SUM(F82,H82,K82,M82))</f>
        <v>0</v>
      </c>
      <c r="C81" s="136" t="s">
        <v>24</v>
      </c>
      <c r="D81" s="138" t="s">
        <v>23</v>
      </c>
      <c r="E81" s="138"/>
      <c r="F81" s="43"/>
      <c r="G81" s="44"/>
      <c r="H81" s="43"/>
      <c r="I81" s="139"/>
      <c r="J81" s="140"/>
      <c r="K81" s="43"/>
      <c r="L81" s="44"/>
      <c r="M81" s="43"/>
      <c r="N81" s="44"/>
      <c r="O81" s="141" t="s">
        <v>23</v>
      </c>
      <c r="P81" s="138"/>
      <c r="Q81" s="149" t="s">
        <v>24</v>
      </c>
      <c r="R81" s="145">
        <f>IF(SUM(N82,L82,I82,G82)=0,0,SUM(N82,L82,I82,G82))</f>
        <v>0</v>
      </c>
      <c r="S81" s="1">
        <f>IF(R81&gt;B81,1,0)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46"/>
      <c r="C82" s="137"/>
      <c r="D82" s="138" t="s">
        <v>14</v>
      </c>
      <c r="E82" s="142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43" t="str">
        <f>IF(I81="","",IF(I81&gt;H81,2,IF(I81=H81,1,0)))</f>
        <v/>
      </c>
      <c r="J82" s="144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41" t="s">
        <v>14</v>
      </c>
      <c r="P82" s="138"/>
      <c r="Q82" s="150"/>
      <c r="R82" s="146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45">
        <f>IF(SUM(F84,H84,K84,M84)=0,0,SUM(F84,H84,K84,M84))</f>
        <v>0</v>
      </c>
      <c r="C83" s="136" t="s">
        <v>25</v>
      </c>
      <c r="D83" s="138" t="s">
        <v>23</v>
      </c>
      <c r="E83" s="138"/>
      <c r="F83" s="49"/>
      <c r="G83" s="50"/>
      <c r="H83" s="49"/>
      <c r="I83" s="147"/>
      <c r="J83" s="148"/>
      <c r="K83" s="49"/>
      <c r="L83" s="50"/>
      <c r="M83" s="49"/>
      <c r="N83" s="50"/>
      <c r="O83" s="141" t="s">
        <v>23</v>
      </c>
      <c r="P83" s="138"/>
      <c r="Q83" s="149" t="s">
        <v>25</v>
      </c>
      <c r="R83" s="145">
        <f>IF(SUM(N84,L84,I84,G84)=0,0,SUM(N84,L84,I84,G84))</f>
        <v>0</v>
      </c>
      <c r="S83" s="1">
        <f>IF(R83&gt;B83,1,0)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46"/>
      <c r="C84" s="137"/>
      <c r="D84" s="138" t="s">
        <v>14</v>
      </c>
      <c r="E84" s="138"/>
      <c r="F84" s="51" t="str">
        <f>IF(F83="","",IF(F83&gt;G83,2,IF(F83=G83,1,0)))</f>
        <v/>
      </c>
      <c r="G84" s="52" t="str">
        <f>IF(G83="","",IF(G83&gt;F83,2,IF(G83=F83,1,0)))</f>
        <v/>
      </c>
      <c r="H84" s="51" t="str">
        <f>IF(H83="","",IF(H83&gt;I83,2,IF(H83=I83,1,0)))</f>
        <v/>
      </c>
      <c r="I84" s="151" t="str">
        <f>IF(I83="","",IF(I83&gt;H83,2,IF(I83=H83,1,0)))</f>
        <v/>
      </c>
      <c r="J84" s="152" t="str">
        <f>IF(J83="","",IF(J83&gt;I83,2,IF(J83=I83,1,"")))</f>
        <v/>
      </c>
      <c r="K84" s="51" t="str">
        <f>IF(K83="","",IF(K83&gt;L83,2,IF(K83=L83,1,0)))</f>
        <v/>
      </c>
      <c r="L84" s="52" t="str">
        <f>IF(L83="","",IF(L83&gt;K83,2,IF(L83=K83,1,0)))</f>
        <v/>
      </c>
      <c r="M84" s="51" t="str">
        <f>IF(M83="","",IF(M83&gt;N83,2,IF(M83=N83,1,0)))</f>
        <v/>
      </c>
      <c r="N84" s="52" t="str">
        <f>IF(N83="","",IF(N83&gt;M83,2,IF(N83=M83,1,0)))</f>
        <v/>
      </c>
      <c r="O84" s="138" t="s">
        <v>14</v>
      </c>
      <c r="P84" s="138"/>
      <c r="Q84" s="150"/>
      <c r="R84" s="146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54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S85" s="1">
        <f>SUM(S79:S84)</f>
        <v>0</v>
      </c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180" t="s">
        <v>1</v>
      </c>
      <c r="E86" s="180"/>
      <c r="F86" s="180"/>
      <c r="G86" s="6">
        <f>$G$2</f>
        <v>2</v>
      </c>
      <c r="H86" s="181" t="s">
        <v>2</v>
      </c>
      <c r="I86" s="181"/>
      <c r="J86" s="182">
        <v>43414</v>
      </c>
      <c r="K86" s="183"/>
      <c r="L86" s="183"/>
      <c r="M86" s="183"/>
      <c r="N86" s="2" t="s">
        <v>3</v>
      </c>
      <c r="O86" s="184" t="s">
        <v>30</v>
      </c>
      <c r="P86" s="184"/>
      <c r="Q86" s="184"/>
    </row>
    <row r="87" spans="1:108" ht="19.5" customHeight="1" x14ac:dyDescent="0.25"/>
    <row r="88" spans="1:108" ht="19.5" customHeight="1" x14ac:dyDescent="0.25">
      <c r="D88" s="190" t="str">
        <f>$D$4</f>
        <v>LUFTGEWEHR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</row>
    <row r="89" spans="1:108" ht="19.5" customHeight="1" x14ac:dyDescent="0.25">
      <c r="D89" s="192" t="str">
        <f>$D$5</f>
        <v>SAISON 2018 / 19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</row>
    <row r="90" spans="1:108" ht="19.5" customHeight="1" x14ac:dyDescent="0.25">
      <c r="D90" s="190" t="str">
        <f>$D$6</f>
        <v>Landesliga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</row>
    <row r="91" spans="1:108" ht="19.5" customHeight="1" x14ac:dyDescent="0.25"/>
    <row r="92" spans="1:108" ht="16.5" customHeight="1" x14ac:dyDescent="0.25">
      <c r="D92" s="193" t="s">
        <v>1</v>
      </c>
      <c r="E92" s="194"/>
      <c r="F92" s="194"/>
      <c r="G92" s="194"/>
      <c r="H92" s="194"/>
      <c r="I92" s="6">
        <f>$G$2</f>
        <v>2</v>
      </c>
      <c r="J92" s="7"/>
      <c r="K92" s="195" t="s">
        <v>6</v>
      </c>
      <c r="L92" s="195"/>
      <c r="M92" s="195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196" t="s">
        <v>54</v>
      </c>
      <c r="C94" s="197"/>
      <c r="D94" s="197"/>
      <c r="E94" s="197"/>
      <c r="F94" s="197"/>
      <c r="G94" s="198"/>
      <c r="H94" s="10">
        <f>IF(I103=0,0,IF(I103&gt;K103,3,IF(AND(I103=K103,I113=K113),1,I113)))</f>
        <v>3</v>
      </c>
      <c r="I94" s="199" t="s">
        <v>7</v>
      </c>
      <c r="J94" s="199"/>
      <c r="K94" s="199"/>
      <c r="L94" s="10">
        <f>IF(K103=0,0,IF(K103&gt;I103,3,IF(AND(K103=I103,K113=I113),1,K113)))</f>
        <v>0</v>
      </c>
      <c r="M94" s="196" t="s">
        <v>55</v>
      </c>
      <c r="N94" s="197"/>
      <c r="O94" s="197"/>
      <c r="P94" s="197"/>
      <c r="Q94" s="197"/>
      <c r="R94" s="198"/>
    </row>
    <row r="95" spans="1:108" ht="16.5" customHeight="1" thickBot="1" x14ac:dyDescent="0.3">
      <c r="C95" s="1" t="s">
        <v>100</v>
      </c>
    </row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185"/>
      <c r="C97" s="186" t="s">
        <v>101</v>
      </c>
      <c r="D97" s="17">
        <v>104.9</v>
      </c>
      <c r="E97" s="17">
        <v>103.7</v>
      </c>
      <c r="F97" s="17">
        <v>103.6</v>
      </c>
      <c r="G97" s="17">
        <v>104.7</v>
      </c>
      <c r="H97" s="18">
        <f>IF(SUM(D97:G97)=0,0,SUM(D97:G97))</f>
        <v>416.90000000000003</v>
      </c>
      <c r="I97" s="19">
        <f>IF(SUM(D98:H98)=0,0,SUM(D98:H98))</f>
        <v>8</v>
      </c>
      <c r="J97" s="20" t="s">
        <v>15</v>
      </c>
      <c r="K97" s="21">
        <f>IF(SUM(M98:P98)=0,0,SUM(M98:P98))</f>
        <v>0</v>
      </c>
      <c r="L97" s="18">
        <f>IF(SUM(M97:P97)=0,0,SUM(M97:P97))</f>
        <v>395.69999999999993</v>
      </c>
      <c r="M97" s="17">
        <v>99.5</v>
      </c>
      <c r="N97" s="17">
        <v>97.7</v>
      </c>
      <c r="O97" s="17">
        <v>100.6</v>
      </c>
      <c r="P97" s="17">
        <v>97.9</v>
      </c>
      <c r="Q97" s="188" t="s">
        <v>80</v>
      </c>
      <c r="R97" s="185"/>
    </row>
    <row r="98" spans="2:108" ht="16.5" customHeight="1" x14ac:dyDescent="0.25">
      <c r="B98" s="162"/>
      <c r="C98" s="187"/>
      <c r="D98" s="22">
        <f>IF(D97=0,"",IF(D97&gt;P97,2,IF(D97=P97,1,0)))</f>
        <v>2</v>
      </c>
      <c r="E98" s="22">
        <f>IF(E97=0,"",IF(E97&gt;O97,2,IF(E97=O97,1,0)))</f>
        <v>2</v>
      </c>
      <c r="F98" s="22">
        <f>IF(F97=0,"",IF(F97&gt;N97,2,IF(F97=N97,1,0)))</f>
        <v>2</v>
      </c>
      <c r="G98" s="22">
        <f>IF(G97=0,"",IF(G97&gt;M97,2,IF(G97=M97,1,0)))</f>
        <v>2</v>
      </c>
      <c r="H98" s="23"/>
      <c r="I98" s="24"/>
      <c r="J98" s="25"/>
      <c r="K98" s="26"/>
      <c r="L98" s="23"/>
      <c r="M98" s="22">
        <f>IF(M97=0,"",IF(M97&gt;G97,2,IF(M97=G97,1,0)))</f>
        <v>0</v>
      </c>
      <c r="N98" s="22">
        <f>IF(N97=0,"",IF(N97&gt;F97,2,IF(N97=F97,1,0)))</f>
        <v>0</v>
      </c>
      <c r="O98" s="22">
        <f>IF(O97=0,"",IF(O97&gt;E97,2,IF(E97=O97,1,0)))</f>
        <v>0</v>
      </c>
      <c r="P98" s="22">
        <f>IF(P97=0,"",IF(P97&gt;D97,2,IF(P97=D97,1,0)))</f>
        <v>0</v>
      </c>
      <c r="Q98" s="189"/>
      <c r="R98" s="162"/>
    </row>
    <row r="99" spans="2:108" ht="30" customHeight="1" x14ac:dyDescent="0.25">
      <c r="B99" s="161"/>
      <c r="C99" s="186" t="s">
        <v>61</v>
      </c>
      <c r="D99" s="27">
        <v>99.3</v>
      </c>
      <c r="E99" s="27">
        <v>101.4</v>
      </c>
      <c r="F99" s="27">
        <v>102.3</v>
      </c>
      <c r="G99" s="27">
        <v>99.8</v>
      </c>
      <c r="H99" s="28">
        <f>IF(SUM(D99:G99)=0,0,SUM(D99:G99))</f>
        <v>402.8</v>
      </c>
      <c r="I99" s="29">
        <f>IF(SUM(D100:H100)=0,0,SUM(D100:H100))</f>
        <v>6</v>
      </c>
      <c r="J99" s="30" t="s">
        <v>15</v>
      </c>
      <c r="K99" s="31">
        <f>IF(SUM(M100:P100)=0,0,SUM(M100:P100))</f>
        <v>2</v>
      </c>
      <c r="L99" s="28">
        <f>IF(SUM(M99:P99)=0,0,SUM(M99:P99))</f>
        <v>396.90000000000003</v>
      </c>
      <c r="M99" s="27">
        <v>95.7</v>
      </c>
      <c r="N99" s="27">
        <v>99.9</v>
      </c>
      <c r="O99" s="27">
        <v>100.1</v>
      </c>
      <c r="P99" s="27">
        <v>101.2</v>
      </c>
      <c r="Q99" s="165" t="s">
        <v>76</v>
      </c>
      <c r="R99" s="161"/>
    </row>
    <row r="100" spans="2:108" ht="16.5" customHeight="1" x14ac:dyDescent="0.25">
      <c r="B100" s="162"/>
      <c r="C100" s="187"/>
      <c r="D100" s="32">
        <f>IF(D99=0,"",IF(D99&gt;P99,2,IF(D99=P99,1,0)))</f>
        <v>0</v>
      </c>
      <c r="E100" s="32">
        <f>IF(E99=0,"",IF(E99&gt;O99,2,IF(E99=O99,1,0)))</f>
        <v>2</v>
      </c>
      <c r="F100" s="32">
        <f>IF(F99=0,"",IF(F99&gt;N99,2,IF(F99=N99,1,0)))</f>
        <v>2</v>
      </c>
      <c r="G100" s="32">
        <f>IF(G99=0,"",IF(G99&gt;M99,2,IF(G99=M99,1,0)))</f>
        <v>2</v>
      </c>
      <c r="H100" s="23"/>
      <c r="I100" s="24"/>
      <c r="J100" s="25"/>
      <c r="K100" s="26"/>
      <c r="L100" s="23"/>
      <c r="M100" s="32">
        <f>IF(M99=0,"",IF(M99&gt;G99,2,IF(M99=G99,1,0)))</f>
        <v>0</v>
      </c>
      <c r="N100" s="32">
        <f>IF(N99=0,"",IF(N99&gt;F99,2,IF(N99=F99,1,0)))</f>
        <v>0</v>
      </c>
      <c r="O100" s="32">
        <f>IF(O99=0,"",IF(O99&gt;E99,2,IF(E99=O99,1,0)))</f>
        <v>0</v>
      </c>
      <c r="P100" s="32">
        <f>IF(P99=0,"",IF(P99&gt;D99,2,IF(P99=D99,1,0)))</f>
        <v>2</v>
      </c>
      <c r="Q100" s="166"/>
      <c r="R100" s="162"/>
    </row>
    <row r="101" spans="2:108" ht="30" customHeight="1" x14ac:dyDescent="0.25">
      <c r="B101" s="161"/>
      <c r="C101" s="163" t="s">
        <v>102</v>
      </c>
      <c r="D101" s="27">
        <v>94.2</v>
      </c>
      <c r="E101" s="27">
        <v>96</v>
      </c>
      <c r="F101" s="27">
        <v>94.7</v>
      </c>
      <c r="G101" s="27">
        <v>97.1</v>
      </c>
      <c r="H101" s="28">
        <f>IF(SUM(D101:G101)=0,0,SUM(D101:G101))</f>
        <v>382</v>
      </c>
      <c r="I101" s="29">
        <f>IF(SUM(D102:H102)=0,0,SUM(D102:H102))</f>
        <v>0</v>
      </c>
      <c r="J101" s="30" t="s">
        <v>15</v>
      </c>
      <c r="K101" s="31">
        <f>IF(SUM(M102:P102)=0,0,SUM(M102:P102))</f>
        <v>8</v>
      </c>
      <c r="L101" s="28">
        <f>IF(SUM(M101:P101)=0,0,SUM(M101:P101))</f>
        <v>392.00000000000006</v>
      </c>
      <c r="M101" s="27">
        <v>97.7</v>
      </c>
      <c r="N101" s="27">
        <v>96.6</v>
      </c>
      <c r="O101" s="27">
        <v>101.4</v>
      </c>
      <c r="P101" s="27">
        <v>96.3</v>
      </c>
      <c r="Q101" s="165" t="s">
        <v>103</v>
      </c>
      <c r="R101" s="161"/>
    </row>
    <row r="102" spans="2:108" ht="16.5" customHeight="1" x14ac:dyDescent="0.25">
      <c r="B102" s="162"/>
      <c r="C102" s="164"/>
      <c r="D102" s="32">
        <f>IF(D101=0,"",IF(D101&gt;P101,2,IF(D101=P101,1,0)))</f>
        <v>0</v>
      </c>
      <c r="E102" s="32">
        <f>IF(E101=0,"",IF(E101&gt;O101,2,IF(E101=O101,1,0)))</f>
        <v>0</v>
      </c>
      <c r="F102" s="32">
        <f>IF(F101=0,"",IF(F101&gt;N101,2,IF(F101=N101,1,0)))</f>
        <v>0</v>
      </c>
      <c r="G102" s="32">
        <f>IF(G101=0,"",IF(G101&gt;M101,2,IF(G101=M101,1,0)))</f>
        <v>0</v>
      </c>
      <c r="H102" s="23"/>
      <c r="I102" s="24"/>
      <c r="J102" s="25"/>
      <c r="K102" s="26"/>
      <c r="L102" s="23"/>
      <c r="M102" s="32">
        <f>IF(M101=0,"",IF(M101&gt;G101,2,IF(M101=G101,1,0)))</f>
        <v>2</v>
      </c>
      <c r="N102" s="32">
        <f>IF(N101=0,"",IF(N101&gt;F101,2,IF(N101=F101,1,0)))</f>
        <v>2</v>
      </c>
      <c r="O102" s="32">
        <f>IF(O101=0,"",IF(O101&gt;E101,2,IF(E101=O101,1,0)))</f>
        <v>2</v>
      </c>
      <c r="P102" s="32">
        <f>IF(P101=0,"",IF(P101&gt;D101,2,IF(P101=D101,1,0)))</f>
        <v>2</v>
      </c>
      <c r="Q102" s="166"/>
      <c r="R102" s="162"/>
    </row>
    <row r="103" spans="2:108" ht="16.5" customHeight="1" x14ac:dyDescent="0.25">
      <c r="B103" s="33"/>
      <c r="C103" s="167" t="str">
        <f>IF(AND(H103=0,L103=0),"",IF(OR(I103&gt;K103,K103&gt;I103),"kein Stechen erforderlich","Stechen"))</f>
        <v>kein Stechen erforderlich</v>
      </c>
      <c r="D103" s="168"/>
      <c r="E103" s="169"/>
      <c r="F103" s="170" t="s">
        <v>16</v>
      </c>
      <c r="G103" s="171"/>
      <c r="H103" s="34">
        <f>IF(SUM(H97:H102)=0,0,SUM(H97:H102))</f>
        <v>1201.7</v>
      </c>
      <c r="I103" s="35">
        <f>IF(SUM(I97:I102)=0,0,SUM(I97:I102))</f>
        <v>14</v>
      </c>
      <c r="J103" s="36" t="s">
        <v>15</v>
      </c>
      <c r="K103" s="37">
        <f>IF(SUM(K97:K102)=0,0,SUM(K97:K102))</f>
        <v>10</v>
      </c>
      <c r="L103" s="34">
        <f>IF(SUM(L97:L102)=0,0,SUM(L97:L102))</f>
        <v>1184.5999999999999</v>
      </c>
      <c r="M103" s="170" t="s">
        <v>16</v>
      </c>
      <c r="N103" s="171"/>
      <c r="O103" s="172" t="str">
        <f>C103</f>
        <v>kein Stechen erforderlich</v>
      </c>
      <c r="P103" s="173"/>
      <c r="Q103" s="174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53" t="str">
        <f>IF(C103="Stechen",B94,"")</f>
        <v/>
      </c>
      <c r="D105" s="154"/>
      <c r="E105" s="154"/>
      <c r="F105" s="155" t="s">
        <v>17</v>
      </c>
      <c r="G105" s="156"/>
      <c r="H105" s="155" t="s">
        <v>18</v>
      </c>
      <c r="I105" s="157"/>
      <c r="J105" s="156"/>
      <c r="K105" s="155" t="s">
        <v>19</v>
      </c>
      <c r="L105" s="156"/>
      <c r="M105" s="155" t="s">
        <v>20</v>
      </c>
      <c r="N105" s="156"/>
      <c r="O105" s="154" t="str">
        <f>IF(O103="Stechen",M94,"")</f>
        <v/>
      </c>
      <c r="P105" s="154"/>
      <c r="Q105" s="158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75" t="s">
        <v>14</v>
      </c>
      <c r="C106" s="175"/>
      <c r="D106" s="176" t="s">
        <v>21</v>
      </c>
      <c r="E106" s="176"/>
      <c r="F106" s="41">
        <v>1</v>
      </c>
      <c r="G106" s="42">
        <v>2</v>
      </c>
      <c r="H106" s="41">
        <v>3</v>
      </c>
      <c r="I106" s="177">
        <v>4</v>
      </c>
      <c r="J106" s="178"/>
      <c r="K106" s="41">
        <v>5</v>
      </c>
      <c r="L106" s="42">
        <v>6</v>
      </c>
      <c r="M106" s="41">
        <v>7</v>
      </c>
      <c r="N106" s="42">
        <v>8</v>
      </c>
      <c r="O106" s="176" t="s">
        <v>21</v>
      </c>
      <c r="P106" s="176"/>
      <c r="Q106" s="179" t="s">
        <v>14</v>
      </c>
      <c r="R106" s="179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45">
        <f>IF(SUM(F108,H108,K108,M108)=0,0,SUM(F108,H108,K108,M108))</f>
        <v>0</v>
      </c>
      <c r="C107" s="136" t="s">
        <v>22</v>
      </c>
      <c r="D107" s="138" t="s">
        <v>23</v>
      </c>
      <c r="E107" s="138"/>
      <c r="F107" s="43"/>
      <c r="G107" s="44"/>
      <c r="H107" s="43"/>
      <c r="I107" s="139"/>
      <c r="J107" s="140"/>
      <c r="K107" s="43"/>
      <c r="L107" s="44"/>
      <c r="M107" s="43"/>
      <c r="N107" s="44"/>
      <c r="O107" s="141" t="s">
        <v>23</v>
      </c>
      <c r="P107" s="138"/>
      <c r="Q107" s="149" t="s">
        <v>22</v>
      </c>
      <c r="R107" s="145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46"/>
      <c r="C108" s="137"/>
      <c r="D108" s="138" t="s">
        <v>14</v>
      </c>
      <c r="E108" s="142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159" t="str">
        <f>IF(I107="","",IF(I107&gt;H107,2,IF(I107=H107,1,0)))</f>
        <v/>
      </c>
      <c r="J108" s="160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41" t="s">
        <v>14</v>
      </c>
      <c r="P108" s="138"/>
      <c r="Q108" s="150"/>
      <c r="R108" s="146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45">
        <f>IF(SUM(F110,H110,K110,M110)=0,0,SUM(F110,H110,K110,M110))</f>
        <v>0</v>
      </c>
      <c r="C109" s="136" t="s">
        <v>24</v>
      </c>
      <c r="D109" s="138" t="s">
        <v>23</v>
      </c>
      <c r="E109" s="138"/>
      <c r="F109" s="43"/>
      <c r="G109" s="44"/>
      <c r="H109" s="43"/>
      <c r="I109" s="139"/>
      <c r="J109" s="140"/>
      <c r="K109" s="43"/>
      <c r="L109" s="44"/>
      <c r="M109" s="43"/>
      <c r="N109" s="44"/>
      <c r="O109" s="141" t="s">
        <v>23</v>
      </c>
      <c r="P109" s="138"/>
      <c r="Q109" s="149" t="s">
        <v>24</v>
      </c>
      <c r="R109" s="145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46"/>
      <c r="C110" s="137"/>
      <c r="D110" s="138" t="s">
        <v>14</v>
      </c>
      <c r="E110" s="142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43" t="str">
        <f>IF(I109="","",IF(I109&gt;H109,2,IF(I109=H109,1,0)))</f>
        <v/>
      </c>
      <c r="J110" s="144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41" t="s">
        <v>14</v>
      </c>
      <c r="P110" s="138"/>
      <c r="Q110" s="150"/>
      <c r="R110" s="146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45">
        <f>IF(SUM(F112,H112,K112,M112)=0,0,SUM(F112,H112,K112,M112))</f>
        <v>0</v>
      </c>
      <c r="C111" s="136" t="s">
        <v>25</v>
      </c>
      <c r="D111" s="138" t="s">
        <v>23</v>
      </c>
      <c r="E111" s="138"/>
      <c r="F111" s="49"/>
      <c r="G111" s="50"/>
      <c r="H111" s="49"/>
      <c r="I111" s="147"/>
      <c r="J111" s="148"/>
      <c r="K111" s="49"/>
      <c r="L111" s="50"/>
      <c r="M111" s="49"/>
      <c r="N111" s="50"/>
      <c r="O111" s="141" t="s">
        <v>23</v>
      </c>
      <c r="P111" s="138"/>
      <c r="Q111" s="149" t="s">
        <v>25</v>
      </c>
      <c r="R111" s="145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46"/>
      <c r="C112" s="137"/>
      <c r="D112" s="138" t="s">
        <v>14</v>
      </c>
      <c r="E112" s="138"/>
      <c r="F112" s="51" t="str">
        <f>IF(F111="","",IF(F111&gt;G111,2,IF(F111=G111,1,0)))</f>
        <v/>
      </c>
      <c r="G112" s="52" t="str">
        <f>IF(G111="","",IF(G111&gt;F111,2,IF(G111=F111,1,0)))</f>
        <v/>
      </c>
      <c r="H112" s="51" t="str">
        <f>IF(H111="","",IF(H111&gt;I111,2,IF(H111=I111,1,0)))</f>
        <v/>
      </c>
      <c r="I112" s="151" t="str">
        <f>IF(I111="","",IF(I111&gt;H111,2,IF(I111=H111,1,0)))</f>
        <v/>
      </c>
      <c r="J112" s="152" t="str">
        <f>IF(J111="","",IF(J111&gt;I111,2,IF(J111=I111,1,"")))</f>
        <v/>
      </c>
      <c r="K112" s="51" t="str">
        <f>IF(K111="","",IF(K111&gt;L111,2,IF(K111=L111,1,0)))</f>
        <v/>
      </c>
      <c r="L112" s="52" t="str">
        <f>IF(L111="","",IF(L111&gt;K111,2,IF(L111=K111,1,0)))</f>
        <v/>
      </c>
      <c r="M112" s="51" t="str">
        <f>IF(M111="","",IF(M111&gt;N111,2,IF(M111=N111,1,0)))</f>
        <v/>
      </c>
      <c r="N112" s="52" t="str">
        <f>IF(N111="","",IF(N111&gt;M111,2,IF(N111=M111,1,0)))</f>
        <v/>
      </c>
      <c r="O112" s="138" t="s">
        <v>14</v>
      </c>
      <c r="P112" s="138"/>
      <c r="Q112" s="150"/>
      <c r="R112" s="146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54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  <row r="114" spans="2:108" ht="16.5" customHeight="1" x14ac:dyDescent="0.25">
      <c r="C114" s="2" t="s">
        <v>0</v>
      </c>
      <c r="D114" s="180" t="s">
        <v>1</v>
      </c>
      <c r="E114" s="180"/>
      <c r="F114" s="180"/>
      <c r="G114" s="6">
        <f>$G$2</f>
        <v>2</v>
      </c>
      <c r="H114" s="181" t="s">
        <v>2</v>
      </c>
      <c r="I114" s="181"/>
      <c r="J114" s="182">
        <v>43414</v>
      </c>
      <c r="K114" s="183"/>
      <c r="L114" s="183"/>
      <c r="M114" s="183"/>
      <c r="N114" s="2" t="s">
        <v>3</v>
      </c>
      <c r="O114" s="184" t="s">
        <v>30</v>
      </c>
      <c r="P114" s="184"/>
      <c r="Q114" s="184"/>
    </row>
    <row r="115" spans="2:108" ht="19.5" customHeight="1" x14ac:dyDescent="0.25"/>
    <row r="116" spans="2:108" ht="19.5" customHeight="1" x14ac:dyDescent="0.25">
      <c r="D116" s="190" t="str">
        <f>$D$4</f>
        <v>LUFTGEWEHR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</row>
    <row r="117" spans="2:108" ht="19.5" customHeight="1" x14ac:dyDescent="0.25">
      <c r="D117" s="192" t="str">
        <f>$D$5</f>
        <v>SAISON 2018 / 19</v>
      </c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Y117" s="1"/>
    </row>
    <row r="118" spans="2:108" ht="19.5" customHeight="1" x14ac:dyDescent="0.25">
      <c r="D118" s="190" t="str">
        <f>$D$6</f>
        <v>Landesliga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</row>
    <row r="120" spans="2:108" ht="16.5" customHeight="1" x14ac:dyDescent="0.25">
      <c r="D120" s="193" t="s">
        <v>1</v>
      </c>
      <c r="E120" s="194"/>
      <c r="F120" s="194"/>
      <c r="G120" s="194"/>
      <c r="H120" s="194"/>
      <c r="I120" s="6">
        <f>$G$2</f>
        <v>2</v>
      </c>
      <c r="J120" s="7"/>
      <c r="K120" s="195" t="s">
        <v>6</v>
      </c>
      <c r="L120" s="195"/>
      <c r="M120" s="195"/>
      <c r="N120" s="6">
        <v>5</v>
      </c>
      <c r="O120" s="8"/>
      <c r="P120" s="9"/>
    </row>
    <row r="121" spans="2:108" ht="8.25" customHeight="1" x14ac:dyDescent="0.25"/>
    <row r="122" spans="2:108" ht="16.5" customHeight="1" x14ac:dyDescent="0.25">
      <c r="B122" s="196" t="s">
        <v>56</v>
      </c>
      <c r="C122" s="197"/>
      <c r="D122" s="197"/>
      <c r="E122" s="197"/>
      <c r="F122" s="197"/>
      <c r="G122" s="198"/>
      <c r="H122" s="10">
        <f>IF(I131=0,0,IF(I131&gt;K131,3,IF(AND(I131=K131,I141=K141),1,I141)))</f>
        <v>3</v>
      </c>
      <c r="I122" s="199" t="s">
        <v>7</v>
      </c>
      <c r="J122" s="199"/>
      <c r="K122" s="199"/>
      <c r="L122" s="10">
        <f>IF(K131=0,0,IF(K131&gt;I131,3,IF(AND(K131=I131,K141=I141),1,K141)))</f>
        <v>0</v>
      </c>
      <c r="M122" s="196" t="s">
        <v>57</v>
      </c>
      <c r="N122" s="197"/>
      <c r="O122" s="197"/>
      <c r="P122" s="197"/>
      <c r="Q122" s="197"/>
      <c r="R122" s="198"/>
    </row>
    <row r="123" spans="2:108" ht="16.5" customHeight="1" thickBot="1" x14ac:dyDescent="0.3">
      <c r="C123" s="1" t="s">
        <v>100</v>
      </c>
    </row>
    <row r="124" spans="2:108" ht="16.5" customHeight="1" thickBot="1" x14ac:dyDescent="0.3">
      <c r="B124" s="11" t="s">
        <v>8</v>
      </c>
      <c r="C124" s="12" t="s">
        <v>9</v>
      </c>
      <c r="D124" s="13" t="s">
        <v>10</v>
      </c>
      <c r="E124" s="13" t="s">
        <v>11</v>
      </c>
      <c r="F124" s="13" t="s">
        <v>12</v>
      </c>
      <c r="G124" s="13" t="s">
        <v>13</v>
      </c>
      <c r="H124" s="12" t="s">
        <v>14</v>
      </c>
      <c r="I124" s="14"/>
      <c r="J124" s="14"/>
      <c r="K124" s="14"/>
      <c r="L124" s="15"/>
      <c r="M124" s="13" t="s">
        <v>13</v>
      </c>
      <c r="N124" s="13" t="s">
        <v>12</v>
      </c>
      <c r="O124" s="13" t="s">
        <v>11</v>
      </c>
      <c r="P124" s="13" t="s">
        <v>10</v>
      </c>
      <c r="Q124" s="15" t="s">
        <v>9</v>
      </c>
      <c r="R124" s="16" t="s">
        <v>8</v>
      </c>
    </row>
    <row r="125" spans="2:108" ht="30" customHeight="1" x14ac:dyDescent="0.25">
      <c r="B125" s="185"/>
      <c r="C125" s="186" t="s">
        <v>104</v>
      </c>
      <c r="D125" s="17">
        <v>103.2</v>
      </c>
      <c r="E125" s="17">
        <v>100.5</v>
      </c>
      <c r="F125" s="17">
        <v>101.9</v>
      </c>
      <c r="G125" s="17">
        <v>101.6</v>
      </c>
      <c r="H125" s="18">
        <f>IF(SUM(D125:G125)=0,0,SUM(D125:G125))</f>
        <v>407.20000000000005</v>
      </c>
      <c r="I125" s="19">
        <f>IF(SUM(D126:H126)=0,0,SUM(D126:H126))</f>
        <v>6</v>
      </c>
      <c r="J125" s="20" t="s">
        <v>15</v>
      </c>
      <c r="K125" s="21">
        <f>IF(SUM(M126:P126)=0,0,SUM(M126:P126))</f>
        <v>2</v>
      </c>
      <c r="L125" s="18">
        <f>IF(SUM(M125:P125)=0,0,SUM(M125:P125))</f>
        <v>405.29999999999995</v>
      </c>
      <c r="M125" s="17">
        <v>103.8</v>
      </c>
      <c r="N125" s="17">
        <v>100.3</v>
      </c>
      <c r="O125" s="17">
        <v>100.1</v>
      </c>
      <c r="P125" s="17">
        <v>101.1</v>
      </c>
      <c r="Q125" s="186" t="s">
        <v>105</v>
      </c>
      <c r="R125" s="185"/>
    </row>
    <row r="126" spans="2:108" ht="16.5" customHeight="1" x14ac:dyDescent="0.25">
      <c r="B126" s="162"/>
      <c r="C126" s="187"/>
      <c r="D126" s="22">
        <f>IF(D125=0,"",IF(D125&gt;P125,2,IF(D125=P125,1,0)))</f>
        <v>2</v>
      </c>
      <c r="E126" s="22">
        <f>IF(E125=0,"",IF(E125&gt;O125,2,IF(E125=O125,1,0)))</f>
        <v>2</v>
      </c>
      <c r="F126" s="22">
        <f>IF(F125=0,"",IF(F125&gt;N125,2,IF(F125=N125,1,0)))</f>
        <v>2</v>
      </c>
      <c r="G126" s="22">
        <f>IF(G125=0,"",IF(G125&gt;M125,2,IF(G125=M125,1,0)))</f>
        <v>0</v>
      </c>
      <c r="H126" s="23"/>
      <c r="I126" s="24"/>
      <c r="J126" s="25"/>
      <c r="K126" s="26"/>
      <c r="L126" s="23"/>
      <c r="M126" s="22">
        <f>IF(M125=0,"",IF(M125&gt;G125,2,IF(M125=G125,1,0)))</f>
        <v>2</v>
      </c>
      <c r="N126" s="22">
        <f>IF(N125=0,"",IF(N125&gt;F125,2,IF(N125=F125,1,0)))</f>
        <v>0</v>
      </c>
      <c r="O126" s="22">
        <f>IF(O125=0,"",IF(O125&gt;E125,2,IF(E125=O125,1,0)))</f>
        <v>0</v>
      </c>
      <c r="P126" s="22">
        <f>IF(P125=0,"",IF(P125&gt;D125,2,IF(P125=D125,1,0)))</f>
        <v>0</v>
      </c>
      <c r="Q126" s="187"/>
      <c r="R126" s="162"/>
    </row>
    <row r="127" spans="2:108" ht="30" customHeight="1" x14ac:dyDescent="0.25">
      <c r="B127" s="161"/>
      <c r="C127" s="163" t="s">
        <v>70</v>
      </c>
      <c r="D127" s="27">
        <v>96.7</v>
      </c>
      <c r="E127" s="27">
        <v>94.6</v>
      </c>
      <c r="F127" s="27">
        <v>100</v>
      </c>
      <c r="G127" s="27">
        <v>98.4</v>
      </c>
      <c r="H127" s="28">
        <f>IF(SUM(D127:G127)=0,0,SUM(D127:G127))</f>
        <v>389.70000000000005</v>
      </c>
      <c r="I127" s="29">
        <f>IF(SUM(D128:H128)=0,0,SUM(D128:H128))</f>
        <v>4</v>
      </c>
      <c r="J127" s="30" t="s">
        <v>15</v>
      </c>
      <c r="K127" s="31">
        <f>IF(SUM(M128:P128)=0,0,SUM(M128:P128))</f>
        <v>4</v>
      </c>
      <c r="L127" s="28">
        <f>IF(SUM(M127:P127)=0,0,SUM(M127:P127))</f>
        <v>398.6</v>
      </c>
      <c r="M127" s="27">
        <v>96.6</v>
      </c>
      <c r="N127" s="27">
        <v>99.3</v>
      </c>
      <c r="O127" s="27">
        <v>101.8</v>
      </c>
      <c r="P127" s="27">
        <v>100.9</v>
      </c>
      <c r="Q127" s="163" t="s">
        <v>83</v>
      </c>
      <c r="R127" s="161"/>
    </row>
    <row r="128" spans="2:108" ht="16.5" customHeight="1" x14ac:dyDescent="0.25">
      <c r="B128" s="162"/>
      <c r="C128" s="164"/>
      <c r="D128" s="32">
        <f>IF(D127=0,"",IF(D127&gt;P127,2,IF(D127=P127,1,0)))</f>
        <v>0</v>
      </c>
      <c r="E128" s="32">
        <f>IF(E127=0,"",IF(E127&gt;O127,2,IF(E127=O127,1,0)))</f>
        <v>0</v>
      </c>
      <c r="F128" s="32">
        <f>IF(F127=0,"",IF(F127&gt;N127,2,IF(F127=N127,1,0)))</f>
        <v>2</v>
      </c>
      <c r="G128" s="32">
        <f>IF(G127=0,"",IF(G127&gt;M127,2,IF(G127=M127,1,0)))</f>
        <v>2</v>
      </c>
      <c r="H128" s="23"/>
      <c r="I128" s="24"/>
      <c r="J128" s="25"/>
      <c r="K128" s="26"/>
      <c r="L128" s="23"/>
      <c r="M128" s="32">
        <f>IF(M127=0,"",IF(M127&gt;G127,2,IF(M127=G127,1,0)))</f>
        <v>0</v>
      </c>
      <c r="N128" s="32">
        <f>IF(N127=0,"",IF(N127&gt;F127,2,IF(N127=F127,1,0)))</f>
        <v>0</v>
      </c>
      <c r="O128" s="32">
        <f>IF(O127=0,"",IF(O127&gt;E127,2,IF(E127=O127,1,0)))</f>
        <v>2</v>
      </c>
      <c r="P128" s="32">
        <f>IF(P127=0,"",IF(P127&gt;D127,2,IF(P127=D127,1,0)))</f>
        <v>2</v>
      </c>
      <c r="Q128" s="164"/>
      <c r="R128" s="162"/>
    </row>
    <row r="129" spans="2:108" ht="30" customHeight="1" x14ac:dyDescent="0.25">
      <c r="B129" s="161"/>
      <c r="C129" s="163" t="s">
        <v>72</v>
      </c>
      <c r="D129" s="27">
        <v>97.8</v>
      </c>
      <c r="E129" s="27">
        <v>97.1</v>
      </c>
      <c r="F129" s="27">
        <v>101.1</v>
      </c>
      <c r="G129" s="27">
        <v>98.9</v>
      </c>
      <c r="H129" s="28">
        <f>IF(SUM(D129:G129)=0,0,SUM(D129:G129))</f>
        <v>394.9</v>
      </c>
      <c r="I129" s="29">
        <f>IF(SUM(D130:H130)=0,0,SUM(D130:H130))</f>
        <v>6</v>
      </c>
      <c r="J129" s="30" t="s">
        <v>15</v>
      </c>
      <c r="K129" s="31">
        <f>IF(SUM(M130:P130)=0,0,SUM(M130:P130))</f>
        <v>2</v>
      </c>
      <c r="L129" s="28">
        <f>IF(SUM(M129:P129)=0,0,SUM(M129:P129))</f>
        <v>391.70000000000005</v>
      </c>
      <c r="M129" s="27">
        <v>99.9</v>
      </c>
      <c r="N129" s="27">
        <v>100.2</v>
      </c>
      <c r="O129" s="27">
        <v>95.7</v>
      </c>
      <c r="P129" s="27">
        <v>95.9</v>
      </c>
      <c r="Q129" s="163" t="s">
        <v>106</v>
      </c>
      <c r="R129" s="161"/>
    </row>
    <row r="130" spans="2:108" ht="16.5" customHeight="1" x14ac:dyDescent="0.25">
      <c r="B130" s="162"/>
      <c r="C130" s="164"/>
      <c r="D130" s="32">
        <f>IF(D129=0,"",IF(D129&gt;P129,2,IF(D129=P129,1,0)))</f>
        <v>2</v>
      </c>
      <c r="E130" s="32">
        <f>IF(E129=0,"",IF(E129&gt;O129,2,IF(E129=O129,1,0)))</f>
        <v>2</v>
      </c>
      <c r="F130" s="32">
        <f>IF(F129=0,"",IF(F129&gt;N129,2,IF(F129=N129,1,0)))</f>
        <v>2</v>
      </c>
      <c r="G130" s="32">
        <f>IF(G129=0,"",IF(G129&gt;M129,2,IF(G129=M129,1,0)))</f>
        <v>0</v>
      </c>
      <c r="H130" s="23"/>
      <c r="I130" s="24"/>
      <c r="J130" s="25"/>
      <c r="K130" s="26"/>
      <c r="L130" s="23"/>
      <c r="M130" s="32">
        <f>IF(M129=0,"",IF(M129&gt;G129,2,IF(M129=G129,1,0)))</f>
        <v>2</v>
      </c>
      <c r="N130" s="32">
        <f>IF(N129=0,"",IF(N129&gt;F129,2,IF(N129=F129,1,0)))</f>
        <v>0</v>
      </c>
      <c r="O130" s="32">
        <f>IF(O129=0,"",IF(O129&gt;E129,2,IF(E129=O129,1,0)))</f>
        <v>0</v>
      </c>
      <c r="P130" s="32">
        <f>IF(P129=0,"",IF(P129&gt;D129,2,IF(P129=D129,1,0)))</f>
        <v>0</v>
      </c>
      <c r="Q130" s="164"/>
      <c r="R130" s="162"/>
    </row>
    <row r="131" spans="2:108" ht="16.5" customHeight="1" x14ac:dyDescent="0.25">
      <c r="B131" s="33"/>
      <c r="C131" s="167" t="str">
        <f>IF(AND(H131=0,L131=0),"",IF(OR(I131&gt;K131,K131&gt;I131),"kein Stechen erforderlich","Stechen"))</f>
        <v>kein Stechen erforderlich</v>
      </c>
      <c r="D131" s="168"/>
      <c r="E131" s="169"/>
      <c r="F131" s="170" t="s">
        <v>16</v>
      </c>
      <c r="G131" s="171"/>
      <c r="H131" s="34">
        <f>IF(SUM(H125:H130)=0,0,SUM(H125:H130))</f>
        <v>1191.8000000000002</v>
      </c>
      <c r="I131" s="35">
        <f>IF(SUM(I125:I130)=0,0,SUM(I125:I130))</f>
        <v>16</v>
      </c>
      <c r="J131" s="36" t="s">
        <v>15</v>
      </c>
      <c r="K131" s="37">
        <f>IF(SUM(K125:K130)=0,0,SUM(K125:K130))</f>
        <v>8</v>
      </c>
      <c r="L131" s="34">
        <f>IF(SUM(L125:L130)=0,0,SUM(L125:L130))</f>
        <v>1195.5999999999999</v>
      </c>
      <c r="M131" s="170" t="s">
        <v>16</v>
      </c>
      <c r="N131" s="171"/>
      <c r="O131" s="172" t="str">
        <f>C131</f>
        <v>kein Stechen erforderlich</v>
      </c>
      <c r="P131" s="173"/>
      <c r="Q131" s="174"/>
      <c r="R131" s="33"/>
      <c r="Y131" s="38"/>
      <c r="Z131" s="39"/>
      <c r="AA131" s="39"/>
      <c r="AB131" s="39"/>
      <c r="AC131" s="39"/>
      <c r="AE131" s="40"/>
      <c r="AF131" s="40"/>
      <c r="AG131" s="40"/>
      <c r="AH131" s="40"/>
      <c r="AI131" s="40"/>
      <c r="AK131" s="40"/>
      <c r="AL131" s="40"/>
      <c r="AM131" s="40"/>
      <c r="AN131" s="40"/>
      <c r="AO131" s="40"/>
      <c r="AQ131" s="40"/>
      <c r="AR131" s="40"/>
      <c r="AS131" s="40"/>
      <c r="AT131" s="40"/>
      <c r="AU131" s="40"/>
      <c r="AW131" s="40"/>
      <c r="AX131" s="40"/>
      <c r="AY131" s="40"/>
      <c r="AZ131" s="40"/>
      <c r="BA131" s="40"/>
      <c r="BC131" s="40"/>
      <c r="BD131" s="40"/>
      <c r="BE131" s="40"/>
      <c r="BF131" s="40"/>
      <c r="BG131" s="40"/>
      <c r="BI131" s="40"/>
      <c r="BJ131" s="40"/>
      <c r="BK131" s="40"/>
      <c r="BL131" s="40"/>
      <c r="BM131" s="40"/>
      <c r="BO131" s="40"/>
      <c r="BP131" s="40"/>
      <c r="BQ131" s="40"/>
      <c r="BR131" s="40"/>
      <c r="BS131" s="40"/>
      <c r="BU131" s="40"/>
      <c r="BV131" s="40"/>
      <c r="BW131" s="40"/>
      <c r="BX131" s="40"/>
      <c r="BY131" s="40"/>
      <c r="CA131" s="40"/>
      <c r="CB131" s="40"/>
      <c r="CC131" s="40"/>
      <c r="CD131" s="40"/>
      <c r="CE131" s="40"/>
      <c r="CG131" s="40"/>
      <c r="CH131" s="40"/>
      <c r="CI131" s="40"/>
      <c r="CJ131" s="40"/>
      <c r="CK131" s="40"/>
      <c r="CM131" s="40"/>
      <c r="CN131" s="40"/>
      <c r="CO131" s="40"/>
      <c r="CP131" s="40"/>
      <c r="CQ131" s="40"/>
      <c r="CS131" s="40"/>
      <c r="CT131" s="40"/>
      <c r="CU131" s="40"/>
      <c r="CV131" s="40"/>
      <c r="CW131" s="40"/>
      <c r="CY131" s="40"/>
      <c r="CZ131" s="40"/>
      <c r="DA131" s="40"/>
      <c r="DB131" s="40"/>
      <c r="DC131" s="40"/>
    </row>
    <row r="132" spans="2:108" ht="16.5" customHeight="1" thickBot="1" x14ac:dyDescent="0.3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Y132" s="38"/>
      <c r="Z132" s="39"/>
      <c r="AA132" s="39"/>
      <c r="AB132" s="39"/>
      <c r="AC132" s="39"/>
      <c r="AE132" s="40"/>
      <c r="AF132" s="40"/>
      <c r="AG132" s="40"/>
      <c r="AH132" s="40"/>
      <c r="AI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W132" s="40"/>
      <c r="AX132" s="40"/>
      <c r="AY132" s="40"/>
      <c r="AZ132" s="40"/>
      <c r="BA132" s="40"/>
      <c r="BC132" s="40"/>
      <c r="BD132" s="40"/>
      <c r="BE132" s="40"/>
      <c r="BF132" s="40"/>
      <c r="BG132" s="40"/>
      <c r="BI132" s="40"/>
      <c r="BJ132" s="40"/>
      <c r="BK132" s="40"/>
      <c r="BL132" s="40"/>
      <c r="BM132" s="40"/>
      <c r="BO132" s="40"/>
      <c r="BP132" s="40"/>
      <c r="BQ132" s="40"/>
      <c r="BR132" s="40"/>
      <c r="BS132" s="40"/>
      <c r="BU132" s="40"/>
      <c r="BV132" s="40"/>
      <c r="BW132" s="40"/>
      <c r="BX132" s="40"/>
      <c r="BY132" s="40"/>
      <c r="CA132" s="40"/>
      <c r="CB132" s="40"/>
      <c r="CC132" s="40"/>
      <c r="CD132" s="40"/>
      <c r="CE132" s="40"/>
      <c r="CG132" s="40"/>
      <c r="CH132" s="40"/>
      <c r="CI132" s="40"/>
      <c r="CJ132" s="40"/>
      <c r="CK132" s="40"/>
      <c r="CM132" s="40"/>
      <c r="CN132" s="40"/>
      <c r="CO132" s="40"/>
      <c r="CP132" s="40"/>
      <c r="CQ132" s="40"/>
      <c r="CS132" s="40"/>
      <c r="CT132" s="40"/>
      <c r="CU132" s="40"/>
      <c r="CV132" s="40"/>
      <c r="CW132" s="40"/>
      <c r="CY132" s="40"/>
      <c r="CZ132" s="40"/>
      <c r="DA132" s="40"/>
      <c r="DB132" s="40"/>
      <c r="DC132" s="40"/>
    </row>
    <row r="133" spans="2:108" ht="16.5" customHeight="1" thickBot="1" x14ac:dyDescent="0.3">
      <c r="C133" s="153" t="str">
        <f>IF(C131="Stechen",B122,"")</f>
        <v/>
      </c>
      <c r="D133" s="154"/>
      <c r="E133" s="154"/>
      <c r="F133" s="155" t="s">
        <v>17</v>
      </c>
      <c r="G133" s="156"/>
      <c r="H133" s="155" t="s">
        <v>18</v>
      </c>
      <c r="I133" s="157"/>
      <c r="J133" s="156"/>
      <c r="K133" s="155" t="s">
        <v>19</v>
      </c>
      <c r="L133" s="156"/>
      <c r="M133" s="155" t="s">
        <v>20</v>
      </c>
      <c r="N133" s="156"/>
      <c r="O133" s="154" t="str">
        <f>IF(O131="Stechen",M122,"")</f>
        <v/>
      </c>
      <c r="P133" s="154"/>
      <c r="Q133" s="158"/>
      <c r="Y133" s="38"/>
      <c r="Z133" s="39"/>
      <c r="AA133" s="39"/>
      <c r="AB133" s="39"/>
      <c r="AC133" s="39"/>
      <c r="AE133" s="40"/>
      <c r="AF133" s="40"/>
      <c r="AG133" s="40"/>
      <c r="AH133" s="40"/>
      <c r="AI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W133" s="40"/>
      <c r="AX133" s="40"/>
      <c r="AY133" s="40"/>
      <c r="AZ133" s="40"/>
      <c r="BA133" s="40"/>
      <c r="BC133" s="40"/>
      <c r="BD133" s="40"/>
      <c r="BE133" s="40"/>
      <c r="BF133" s="40"/>
      <c r="BG133" s="40"/>
      <c r="BI133" s="40"/>
      <c r="BJ133" s="40"/>
      <c r="BK133" s="40"/>
      <c r="BL133" s="40"/>
      <c r="BM133" s="40"/>
      <c r="BO133" s="40"/>
      <c r="BP133" s="40"/>
      <c r="BQ133" s="40"/>
      <c r="BR133" s="40"/>
      <c r="BS133" s="40"/>
      <c r="BU133" s="40"/>
      <c r="BV133" s="40"/>
      <c r="BW133" s="40"/>
      <c r="BX133" s="40"/>
      <c r="BY133" s="40"/>
      <c r="CA133" s="40"/>
      <c r="CB133" s="40"/>
      <c r="CC133" s="40"/>
      <c r="CD133" s="40"/>
      <c r="CE133" s="40"/>
      <c r="CG133" s="40"/>
      <c r="CH133" s="40"/>
      <c r="CI133" s="40"/>
      <c r="CJ133" s="40"/>
      <c r="CK133" s="40"/>
      <c r="CM133" s="40"/>
      <c r="CN133" s="40"/>
      <c r="CO133" s="40"/>
      <c r="CP133" s="40"/>
      <c r="CQ133" s="40"/>
      <c r="CS133" s="40"/>
      <c r="CT133" s="40"/>
      <c r="CU133" s="40"/>
      <c r="CV133" s="40"/>
      <c r="CW133" s="40"/>
      <c r="CY133" s="40"/>
      <c r="CZ133" s="40"/>
      <c r="DA133" s="40"/>
      <c r="DB133" s="40"/>
      <c r="DC133" s="40"/>
    </row>
    <row r="134" spans="2:108" ht="16.5" customHeight="1" x14ac:dyDescent="0.25">
      <c r="B134" s="175" t="s">
        <v>14</v>
      </c>
      <c r="C134" s="175"/>
      <c r="D134" s="176" t="s">
        <v>21</v>
      </c>
      <c r="E134" s="176"/>
      <c r="F134" s="41">
        <v>1</v>
      </c>
      <c r="G134" s="42">
        <v>2</v>
      </c>
      <c r="H134" s="41">
        <v>3</v>
      </c>
      <c r="I134" s="177">
        <v>4</v>
      </c>
      <c r="J134" s="178"/>
      <c r="K134" s="41">
        <v>5</v>
      </c>
      <c r="L134" s="42">
        <v>6</v>
      </c>
      <c r="M134" s="41">
        <v>7</v>
      </c>
      <c r="N134" s="42">
        <v>8</v>
      </c>
      <c r="O134" s="176" t="s">
        <v>21</v>
      </c>
      <c r="P134" s="176"/>
      <c r="Q134" s="179" t="s">
        <v>14</v>
      </c>
      <c r="R134" s="179"/>
      <c r="Y134" s="38"/>
      <c r="Z134" s="39"/>
      <c r="AA134" s="39"/>
      <c r="AB134" s="39"/>
      <c r="AC134" s="39"/>
      <c r="AE134" s="40"/>
      <c r="AF134" s="40"/>
      <c r="AG134" s="40"/>
      <c r="AH134" s="40"/>
      <c r="AI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W134" s="40"/>
      <c r="AX134" s="40"/>
      <c r="AY134" s="40"/>
      <c r="AZ134" s="40"/>
      <c r="BA134" s="40"/>
      <c r="BC134" s="40"/>
      <c r="BD134" s="40"/>
      <c r="BE134" s="40"/>
      <c r="BF134" s="40"/>
      <c r="BG134" s="40"/>
      <c r="BI134" s="40"/>
      <c r="BJ134" s="40"/>
      <c r="BK134" s="40"/>
      <c r="BL134" s="40"/>
      <c r="BM134" s="40"/>
      <c r="BO134" s="40"/>
      <c r="BP134" s="40"/>
      <c r="BQ134" s="40"/>
      <c r="BR134" s="40"/>
      <c r="BS134" s="40"/>
      <c r="BU134" s="40"/>
      <c r="BV134" s="40"/>
      <c r="BW134" s="40"/>
      <c r="BX134" s="40"/>
      <c r="BY134" s="40"/>
      <c r="CA134" s="40"/>
      <c r="CB134" s="40"/>
      <c r="CC134" s="40"/>
      <c r="CD134" s="40"/>
      <c r="CE134" s="40"/>
      <c r="CG134" s="40"/>
      <c r="CH134" s="40"/>
      <c r="CI134" s="40"/>
      <c r="CJ134" s="40"/>
      <c r="CK134" s="40"/>
      <c r="CM134" s="40"/>
      <c r="CN134" s="40"/>
      <c r="CO134" s="40"/>
      <c r="CP134" s="40"/>
      <c r="CQ134" s="40"/>
      <c r="CS134" s="40"/>
      <c r="CT134" s="40"/>
      <c r="CU134" s="40"/>
      <c r="CV134" s="40"/>
      <c r="CW134" s="40"/>
      <c r="CY134" s="40"/>
      <c r="CZ134" s="40"/>
      <c r="DA134" s="40"/>
      <c r="DB134" s="40"/>
      <c r="DC134" s="40"/>
    </row>
    <row r="135" spans="2:108" ht="16.5" customHeight="1" x14ac:dyDescent="0.25">
      <c r="B135" s="145">
        <f>IF(SUM(F136,H136,K136,M136)=0,0,SUM(F136,H136,K136,M136))</f>
        <v>0</v>
      </c>
      <c r="C135" s="136" t="s">
        <v>22</v>
      </c>
      <c r="D135" s="138" t="s">
        <v>23</v>
      </c>
      <c r="E135" s="138"/>
      <c r="F135" s="43"/>
      <c r="G135" s="44"/>
      <c r="H135" s="43"/>
      <c r="I135" s="139"/>
      <c r="J135" s="140"/>
      <c r="K135" s="43"/>
      <c r="L135" s="44"/>
      <c r="M135" s="43"/>
      <c r="N135" s="44"/>
      <c r="O135" s="141" t="s">
        <v>23</v>
      </c>
      <c r="P135" s="138"/>
      <c r="Q135" s="149" t="s">
        <v>22</v>
      </c>
      <c r="R135" s="145">
        <f>IF(SUM(N136,L136,I136,G136)=0,0,SUM(N136,L136,I136,G136))</f>
        <v>0</v>
      </c>
      <c r="Y135" s="38"/>
      <c r="Z135" s="39"/>
      <c r="AA135" s="39"/>
      <c r="AB135" s="39"/>
      <c r="AC135" s="39"/>
      <c r="AD135" s="39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</row>
    <row r="136" spans="2:108" ht="16.5" customHeight="1" x14ac:dyDescent="0.25">
      <c r="B136" s="146"/>
      <c r="C136" s="137"/>
      <c r="D136" s="138" t="s">
        <v>14</v>
      </c>
      <c r="E136" s="142"/>
      <c r="F136" s="45" t="str">
        <f>IF(F135="","",IF(F135&gt;G135,2,IF(F135=G135,1,0)))</f>
        <v/>
      </c>
      <c r="G136" s="46" t="str">
        <f>IF(G135="","",IF(G135&gt;F135,2,IF(G135=F135,1,0)))</f>
        <v/>
      </c>
      <c r="H136" s="45" t="str">
        <f>IF(H135="","",IF(H135&gt;I135,2,IF(H135=I135,1,0)))</f>
        <v/>
      </c>
      <c r="I136" s="159" t="str">
        <f>IF(I135="","",IF(I135&gt;H135,2,IF(I135=H135,1,0)))</f>
        <v/>
      </c>
      <c r="J136" s="160" t="str">
        <f>IF(J135="","",IF(J135&gt;I135,2,IF(J135=I135,1,"")))</f>
        <v/>
      </c>
      <c r="K136" s="45" t="str">
        <f>IF(K135="","",IF(K135&gt;L135,2,IF(K135=L135,1,0)))</f>
        <v/>
      </c>
      <c r="L136" s="46" t="str">
        <f>IF(L135="","",IF(L135&gt;K135,2,IF(L135=K135,1,0)))</f>
        <v/>
      </c>
      <c r="M136" s="45" t="str">
        <f>IF(M135="","",IF(M135&gt;N135,2,IF(M135=N135,1,0)))</f>
        <v/>
      </c>
      <c r="N136" s="46" t="str">
        <f>IF(N135="","",IF(N135&gt;M135,2,IF(N135=M135,1,0)))</f>
        <v/>
      </c>
      <c r="O136" s="141" t="s">
        <v>14</v>
      </c>
      <c r="P136" s="138"/>
      <c r="Q136" s="150"/>
      <c r="R136" s="146"/>
      <c r="Y136" s="38"/>
      <c r="Z136" s="39"/>
      <c r="AA136" s="39"/>
      <c r="AB136" s="39"/>
      <c r="AC136" s="39"/>
      <c r="AD136" s="39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</row>
    <row r="137" spans="2:108" ht="16.5" customHeight="1" x14ac:dyDescent="0.25">
      <c r="B137" s="145">
        <f>IF(SUM(F138,H138,K138,M138)=0,0,SUM(F138,H138,K138,M138))</f>
        <v>0</v>
      </c>
      <c r="C137" s="136" t="s">
        <v>24</v>
      </c>
      <c r="D137" s="138" t="s">
        <v>23</v>
      </c>
      <c r="E137" s="138"/>
      <c r="F137" s="43"/>
      <c r="G137" s="44"/>
      <c r="H137" s="43"/>
      <c r="I137" s="139"/>
      <c r="J137" s="140"/>
      <c r="K137" s="43"/>
      <c r="L137" s="44"/>
      <c r="M137" s="43"/>
      <c r="N137" s="44"/>
      <c r="O137" s="141" t="s">
        <v>23</v>
      </c>
      <c r="P137" s="138"/>
      <c r="Q137" s="149" t="s">
        <v>24</v>
      </c>
      <c r="R137" s="145">
        <f>IF(SUM(N138,L138,I138,G138)=0,0,SUM(N138,L138,I138,G138))</f>
        <v>0</v>
      </c>
      <c r="Y137" s="38"/>
      <c r="Z137" s="39"/>
      <c r="AA137" s="39"/>
      <c r="AB137" s="39"/>
      <c r="AC137" s="39"/>
      <c r="AD137" s="39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</row>
    <row r="138" spans="2:108" ht="16.5" customHeight="1" x14ac:dyDescent="0.25">
      <c r="B138" s="146"/>
      <c r="C138" s="137"/>
      <c r="D138" s="138" t="s">
        <v>14</v>
      </c>
      <c r="E138" s="142"/>
      <c r="F138" s="47" t="str">
        <f>IF(F137="","",IF(F137&gt;G137,2,IF(F137=G137,1,0)))</f>
        <v/>
      </c>
      <c r="G138" s="48" t="str">
        <f>IF(G137="","",IF(G137&gt;F137,2,IF(G137=F137,1,0)))</f>
        <v/>
      </c>
      <c r="H138" s="47" t="str">
        <f>IF(H137="","",IF(H137&gt;I137,2,IF(H137=I137,1,0)))</f>
        <v/>
      </c>
      <c r="I138" s="143" t="str">
        <f>IF(I137="","",IF(I137&gt;H137,2,IF(I137=H137,1,0)))</f>
        <v/>
      </c>
      <c r="J138" s="144" t="str">
        <f>IF(J137="","",IF(J137&gt;I137,2,IF(J137=I137,1,"")))</f>
        <v/>
      </c>
      <c r="K138" s="47" t="str">
        <f>IF(K137="","",IF(K137&gt;L137,2,IF(K137=L137,1,0)))</f>
        <v/>
      </c>
      <c r="L138" s="48" t="str">
        <f>IF(L137="","",IF(L137&gt;K137,2,IF(L137=K137,1,0)))</f>
        <v/>
      </c>
      <c r="M138" s="47" t="str">
        <f>IF(M137="","",IF(M137&gt;N137,2,IF(M137=N137,1,0)))</f>
        <v/>
      </c>
      <c r="N138" s="48" t="str">
        <f>IF(N137="","",IF(N137&gt;M137,2,IF(N137=M137,1,0)))</f>
        <v/>
      </c>
      <c r="O138" s="141" t="s">
        <v>14</v>
      </c>
      <c r="P138" s="138"/>
      <c r="Q138" s="150"/>
      <c r="R138" s="146"/>
      <c r="Y138" s="38"/>
      <c r="Z138" s="39"/>
      <c r="AA138" s="39"/>
      <c r="AB138" s="39"/>
      <c r="AC138" s="39"/>
      <c r="AD138" s="39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</row>
    <row r="139" spans="2:108" ht="16.5" customHeight="1" x14ac:dyDescent="0.25">
      <c r="B139" s="145">
        <f>IF(SUM(F140,H140,K140,M140)=0,0,SUM(F140,H140,K140,M140))</f>
        <v>0</v>
      </c>
      <c r="C139" s="136" t="s">
        <v>25</v>
      </c>
      <c r="D139" s="138" t="s">
        <v>23</v>
      </c>
      <c r="E139" s="138"/>
      <c r="F139" s="49"/>
      <c r="G139" s="50"/>
      <c r="H139" s="49"/>
      <c r="I139" s="147"/>
      <c r="J139" s="148"/>
      <c r="K139" s="49"/>
      <c r="L139" s="50"/>
      <c r="M139" s="49"/>
      <c r="N139" s="50"/>
      <c r="O139" s="141" t="s">
        <v>23</v>
      </c>
      <c r="P139" s="138"/>
      <c r="Q139" s="149" t="s">
        <v>25</v>
      </c>
      <c r="R139" s="145">
        <f>IF(SUM(N140,L140,I140,G140)=0,0,SUM(N140,L140,I140,G140))</f>
        <v>0</v>
      </c>
      <c r="Y139" s="38"/>
      <c r="Z139" s="39"/>
      <c r="AA139" s="39"/>
      <c r="AB139" s="39"/>
      <c r="AC139" s="39"/>
      <c r="AD139" s="39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</row>
    <row r="140" spans="2:108" ht="16.5" customHeight="1" thickBot="1" x14ac:dyDescent="0.3">
      <c r="B140" s="146"/>
      <c r="C140" s="137"/>
      <c r="D140" s="138" t="s">
        <v>14</v>
      </c>
      <c r="E140" s="138"/>
      <c r="F140" s="51" t="str">
        <f>IF(F139="","",IF(F139&gt;G139,2,IF(F139=G139,1,0)))</f>
        <v/>
      </c>
      <c r="G140" s="52" t="str">
        <f>IF(G139="","",IF(G139&gt;F139,2,IF(G139=F139,1,0)))</f>
        <v/>
      </c>
      <c r="H140" s="51" t="str">
        <f>IF(H139="","",IF(H139&gt;I139,2,IF(H139=I139,1,0)))</f>
        <v/>
      </c>
      <c r="I140" s="151" t="str">
        <f>IF(I139="","",IF(I139&gt;H139,2,IF(I139=H139,1,0)))</f>
        <v/>
      </c>
      <c r="J140" s="152" t="str">
        <f>IF(J139="","",IF(J139&gt;I139,2,IF(J139=I139,1,"")))</f>
        <v/>
      </c>
      <c r="K140" s="51" t="str">
        <f>IF(K139="","",IF(K139&gt;L139,2,IF(K139=L139,1,0)))</f>
        <v/>
      </c>
      <c r="L140" s="52" t="str">
        <f>IF(L139="","",IF(L139&gt;K139,2,IF(L139=K139,1,0)))</f>
        <v/>
      </c>
      <c r="M140" s="51" t="str">
        <f>IF(M139="","",IF(M139&gt;N139,2,IF(M139=N139,1,0)))</f>
        <v/>
      </c>
      <c r="N140" s="52" t="str">
        <f>IF(N139="","",IF(N139&gt;M139,2,IF(N139=M139,1,0)))</f>
        <v/>
      </c>
      <c r="O140" s="138" t="s">
        <v>14</v>
      </c>
      <c r="P140" s="138"/>
      <c r="Q140" s="150"/>
      <c r="R140" s="146"/>
      <c r="Y140" s="38"/>
      <c r="Z140" s="39"/>
      <c r="AA140" s="39"/>
      <c r="AB140" s="39"/>
      <c r="AC140" s="39"/>
      <c r="AD140" s="39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</row>
    <row r="141" spans="2:108" ht="18.75" customHeight="1" x14ac:dyDescent="0.25">
      <c r="B141" s="53"/>
      <c r="D141" s="54"/>
      <c r="E141" s="55">
        <f>IF(I131=K131,1,0)</f>
        <v>0</v>
      </c>
      <c r="F141" s="56">
        <f>IF(B135&gt;R135,1,0)</f>
        <v>0</v>
      </c>
      <c r="G141" s="56">
        <f>IF(B137&gt;R137,1,0)</f>
        <v>0</v>
      </c>
      <c r="H141" s="56">
        <f>IF(B139&gt;R139,1,0)</f>
        <v>0</v>
      </c>
      <c r="I141" s="56">
        <f>SUM(E141:H141)</f>
        <v>0</v>
      </c>
      <c r="J141" s="57"/>
      <c r="K141" s="56">
        <f>SUM(L141:O141)</f>
        <v>0</v>
      </c>
      <c r="L141" s="56">
        <f>IF(R139&gt;B139,1,0)</f>
        <v>0</v>
      </c>
      <c r="M141" s="56">
        <f>IF(R137&gt;B137,1,0)</f>
        <v>0</v>
      </c>
      <c r="N141" s="56">
        <f>IF(R135&gt;B135,1,0)</f>
        <v>0</v>
      </c>
      <c r="O141" s="58">
        <f>IF(K131=I131,1,0)</f>
        <v>0</v>
      </c>
      <c r="P141" s="59"/>
      <c r="R141" s="53"/>
      <c r="Y141" s="38"/>
      <c r="Z141" s="39"/>
      <c r="AA141" s="39"/>
      <c r="AB141" s="39"/>
      <c r="AC141" s="39"/>
      <c r="AD141" s="39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</row>
  </sheetData>
  <mergeCells count="349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D114:F114"/>
    <mergeCell ref="H114:I114"/>
    <mergeCell ref="J114:M114"/>
    <mergeCell ref="O114:Q114"/>
    <mergeCell ref="B125:B126"/>
    <mergeCell ref="C125:C126"/>
    <mergeCell ref="Q125:Q126"/>
    <mergeCell ref="R125:R126"/>
    <mergeCell ref="B127:B128"/>
    <mergeCell ref="C127:C128"/>
    <mergeCell ref="Q127:Q128"/>
    <mergeCell ref="R127:R128"/>
    <mergeCell ref="D116:P116"/>
    <mergeCell ref="D117:P117"/>
    <mergeCell ref="D118:P118"/>
    <mergeCell ref="D120:H120"/>
    <mergeCell ref="K120:M120"/>
    <mergeCell ref="B122:G122"/>
    <mergeCell ref="I122:K122"/>
    <mergeCell ref="M122:R122"/>
    <mergeCell ref="B129:B130"/>
    <mergeCell ref="C129:C130"/>
    <mergeCell ref="Q129:Q130"/>
    <mergeCell ref="R129:R130"/>
    <mergeCell ref="C131:E131"/>
    <mergeCell ref="F131:G131"/>
    <mergeCell ref="M131:N131"/>
    <mergeCell ref="O131:Q131"/>
    <mergeCell ref="B134:C134"/>
    <mergeCell ref="D134:E134"/>
    <mergeCell ref="I134:J134"/>
    <mergeCell ref="O134:P134"/>
    <mergeCell ref="Q134:R134"/>
    <mergeCell ref="Q139:Q140"/>
    <mergeCell ref="R139:R140"/>
    <mergeCell ref="D140:E140"/>
    <mergeCell ref="I140:J140"/>
    <mergeCell ref="O140:P140"/>
    <mergeCell ref="Q137:Q138"/>
    <mergeCell ref="R137:R138"/>
    <mergeCell ref="O138:P138"/>
    <mergeCell ref="B132:R132"/>
    <mergeCell ref="C133:E133"/>
    <mergeCell ref="F133:G133"/>
    <mergeCell ref="H133:J133"/>
    <mergeCell ref="K133:L133"/>
    <mergeCell ref="M133:N133"/>
    <mergeCell ref="O133:Q133"/>
    <mergeCell ref="B135:B136"/>
    <mergeCell ref="C135:C136"/>
    <mergeCell ref="D135:E135"/>
    <mergeCell ref="Q135:Q136"/>
    <mergeCell ref="R135:R136"/>
    <mergeCell ref="D136:E136"/>
    <mergeCell ref="I136:J136"/>
    <mergeCell ref="O136:P136"/>
    <mergeCell ref="B137:B138"/>
    <mergeCell ref="C137:C138"/>
    <mergeCell ref="D137:E137"/>
    <mergeCell ref="I137:J137"/>
    <mergeCell ref="O137:P137"/>
    <mergeCell ref="D138:E138"/>
    <mergeCell ref="I138:J138"/>
    <mergeCell ref="I135:J135"/>
    <mergeCell ref="O135:P135"/>
    <mergeCell ref="B139:B140"/>
    <mergeCell ref="C139:C140"/>
    <mergeCell ref="D139:E139"/>
    <mergeCell ref="I139:J139"/>
    <mergeCell ref="O139:P139"/>
  </mergeCells>
  <conditionalFormatting sqref="H66 H10 H38 H94 H122">
    <cfRule type="expression" dxfId="223" priority="23">
      <formula>H10=L10</formula>
    </cfRule>
    <cfRule type="expression" dxfId="222" priority="24">
      <formula>H10&gt;L10</formula>
    </cfRule>
  </conditionalFormatting>
  <conditionalFormatting sqref="L66 L10 L38 L94 L122">
    <cfRule type="expression" dxfId="221" priority="21">
      <formula>L10=H10</formula>
    </cfRule>
    <cfRule type="expression" dxfId="220" priority="22">
      <formula>L10&gt;H10</formula>
    </cfRule>
  </conditionalFormatting>
  <conditionalFormatting sqref="I15 I13 I17">
    <cfRule type="expression" dxfId="219" priority="18">
      <formula>I13=K13</formula>
    </cfRule>
    <cfRule type="expression" dxfId="218" priority="19">
      <formula>I13&gt;K13</formula>
    </cfRule>
  </conditionalFormatting>
  <conditionalFormatting sqref="K13 K15 K17">
    <cfRule type="expression" dxfId="217" priority="17">
      <formula>K13=I13</formula>
    </cfRule>
    <cfRule type="expression" dxfId="216" priority="20">
      <formula>K13&gt;I13</formula>
    </cfRule>
  </conditionalFormatting>
  <conditionalFormatting sqref="I43 I41 I45">
    <cfRule type="expression" dxfId="215" priority="14">
      <formula>I41=K41</formula>
    </cfRule>
    <cfRule type="expression" dxfId="214" priority="15">
      <formula>I41&gt;K41</formula>
    </cfRule>
  </conditionalFormatting>
  <conditionalFormatting sqref="K41 K43 K45">
    <cfRule type="expression" dxfId="213" priority="13">
      <formula>K41=I41</formula>
    </cfRule>
    <cfRule type="expression" dxfId="212" priority="16">
      <formula>K41&gt;I41</formula>
    </cfRule>
  </conditionalFormatting>
  <conditionalFormatting sqref="I71 I69 I73">
    <cfRule type="expression" dxfId="211" priority="10">
      <formula>I69=K69</formula>
    </cfRule>
    <cfRule type="expression" dxfId="210" priority="11">
      <formula>I69&gt;K69</formula>
    </cfRule>
  </conditionalFormatting>
  <conditionalFormatting sqref="K69 K71 K73">
    <cfRule type="expression" dxfId="209" priority="9">
      <formula>K69=I69</formula>
    </cfRule>
    <cfRule type="expression" dxfId="208" priority="12">
      <formula>K69&gt;I69</formula>
    </cfRule>
  </conditionalFormatting>
  <conditionalFormatting sqref="I99 I97 I101">
    <cfRule type="expression" dxfId="207" priority="6">
      <formula>I97=K97</formula>
    </cfRule>
    <cfRule type="expression" dxfId="206" priority="7">
      <formula>I97&gt;K97</formula>
    </cfRule>
  </conditionalFormatting>
  <conditionalFormatting sqref="K97 K99 K101">
    <cfRule type="expression" dxfId="205" priority="5">
      <formula>K97=I97</formula>
    </cfRule>
    <cfRule type="expression" dxfId="204" priority="8">
      <formula>K97&gt;I97</formula>
    </cfRule>
  </conditionalFormatting>
  <conditionalFormatting sqref="I127 I125 I129">
    <cfRule type="expression" dxfId="203" priority="2">
      <formula>I125=K125</formula>
    </cfRule>
    <cfRule type="expression" dxfId="202" priority="3">
      <formula>I125&gt;K125</formula>
    </cfRule>
  </conditionalFormatting>
  <conditionalFormatting sqref="K125 K127 K129">
    <cfRule type="expression" dxfId="201" priority="1">
      <formula>K125=I125</formula>
    </cfRule>
    <cfRule type="expression" dxfId="200" priority="4">
      <formula>K125&gt;I125</formula>
    </cfRule>
  </conditionalFormatting>
  <dataValidations count="1">
    <dataValidation type="list" allowBlank="1" showInputMessage="1" showErrorMessage="1" sqref="B10:G10 M10:R10 B38:G38 M38:R38 B66:G66 M66:R66 B94:G94 M94:R94 B122:G122 M122:R122" xr:uid="{98A713A2-A1C3-4BD1-A526-1E157077ACF9}">
      <formula1>Vereinsname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B713-00C3-48F2-A105-8A12AB25B6E0}">
  <sheetPr>
    <pageSetUpPr fitToPage="1"/>
  </sheetPr>
  <dimension ref="C1:R34"/>
  <sheetViews>
    <sheetView zoomScale="70" zoomScaleNormal="70" workbookViewId="0">
      <selection activeCell="C10" sqref="C10:G10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5.42578125" customWidth="1"/>
    <col min="14" max="14" width="39.42578125" customWidth="1"/>
    <col min="15" max="15" width="13.140625" customWidth="1"/>
    <col min="16" max="17" width="13.28515625" customWidth="1"/>
  </cols>
  <sheetData>
    <row r="1" spans="3:17" ht="21" x14ac:dyDescent="0.35">
      <c r="C1" s="200" t="s">
        <v>45</v>
      </c>
      <c r="D1" s="201"/>
      <c r="E1" s="201"/>
      <c r="F1" s="201"/>
      <c r="G1" s="202"/>
      <c r="M1" s="96"/>
      <c r="N1" s="96"/>
      <c r="O1" s="96"/>
      <c r="P1" s="96"/>
      <c r="Q1" s="96"/>
    </row>
    <row r="2" spans="3:17" ht="31.5" x14ac:dyDescent="0.35">
      <c r="C2" s="60"/>
      <c r="D2" s="102" t="s">
        <v>16</v>
      </c>
      <c r="E2" s="61" t="s">
        <v>26</v>
      </c>
      <c r="F2" s="62" t="s">
        <v>27</v>
      </c>
      <c r="G2" s="62" t="s">
        <v>28</v>
      </c>
      <c r="M2" s="93"/>
      <c r="N2" s="93"/>
      <c r="O2" s="100"/>
      <c r="P2" s="98"/>
      <c r="Q2" s="98"/>
    </row>
    <row r="3" spans="3:17" ht="21" x14ac:dyDescent="0.35">
      <c r="C3" s="60" t="s">
        <v>29</v>
      </c>
      <c r="D3" s="63" t="s">
        <v>51</v>
      </c>
      <c r="E3" s="63">
        <f>SUM('Tabelle 1.Rd.'!E5+'Tabelle 2.Rd.'!E21)</f>
        <v>6</v>
      </c>
      <c r="F3" s="63">
        <f>SUM('Tabelle 1.Rd.'!F5+'Tabelle 2.Rd.'!F21)</f>
        <v>38</v>
      </c>
      <c r="G3" s="63">
        <f>SUM('Tabelle 1.Rd.'!G5+'Tabelle 2.Rd.'!G21)</f>
        <v>2373.1</v>
      </c>
      <c r="M3" s="93"/>
      <c r="N3" s="93"/>
      <c r="O3" s="93"/>
      <c r="P3" s="93"/>
      <c r="Q3" s="101"/>
    </row>
    <row r="4" spans="3:17" ht="21" x14ac:dyDescent="0.35">
      <c r="C4" s="60" t="s">
        <v>31</v>
      </c>
      <c r="D4" s="60" t="s">
        <v>49</v>
      </c>
      <c r="E4" s="63">
        <f>SUM('Tabelle 1.Rd.'!E4+'Tabelle 2.Rd.'!E25)</f>
        <v>6</v>
      </c>
      <c r="F4" s="63">
        <f>SUM('Tabelle 1.Rd.'!F4+'Tabelle 2.Rd.'!F25)</f>
        <v>34</v>
      </c>
      <c r="G4" s="63">
        <f>SUM('Tabelle 1.Rd.'!G4+'Tabelle 2.Rd.'!G25)</f>
        <v>2372.6000000000004</v>
      </c>
      <c r="M4" s="93"/>
      <c r="N4" s="93"/>
      <c r="O4" s="93"/>
      <c r="P4" s="93"/>
      <c r="Q4" s="101"/>
    </row>
    <row r="5" spans="3:17" ht="21" x14ac:dyDescent="0.35">
      <c r="C5" s="60" t="s">
        <v>32</v>
      </c>
      <c r="D5" s="60" t="s">
        <v>53</v>
      </c>
      <c r="E5" s="63">
        <f>SUM('Tabelle 1.Rd.'!E6+'Tabelle 2.Rd.'!E23)</f>
        <v>6</v>
      </c>
      <c r="F5" s="63">
        <f>SUM('Tabelle 1.Rd.'!F6+'Tabelle 2.Rd.'!F23)</f>
        <v>32</v>
      </c>
      <c r="G5" s="63">
        <f>SUM('Tabelle 1.Rd.'!G6+'Tabelle 2.Rd.'!G23)</f>
        <v>2358.6999999999998</v>
      </c>
      <c r="M5" s="93"/>
      <c r="N5" s="93"/>
      <c r="O5" s="93"/>
      <c r="P5" s="93"/>
      <c r="Q5" s="101"/>
    </row>
    <row r="6" spans="3:17" ht="21" x14ac:dyDescent="0.35">
      <c r="C6" s="63" t="s">
        <v>33</v>
      </c>
      <c r="D6" s="60" t="s">
        <v>54</v>
      </c>
      <c r="E6" s="63">
        <f>SUM('Tabelle 1.Rd.'!E7+'Tabelle 2.Rd.'!E24)</f>
        <v>5</v>
      </c>
      <c r="F6" s="63">
        <f>SUM('Tabelle 1.Rd.'!F7+'Tabelle 2.Rd.'!F24)</f>
        <v>26</v>
      </c>
      <c r="G6" s="63">
        <f>SUM('Tabelle 1.Rd.'!G7+'Tabelle 2.Rd.'!G24)</f>
        <v>2286.1000000000004</v>
      </c>
      <c r="M6" s="93"/>
      <c r="N6" s="93"/>
      <c r="O6" s="93"/>
      <c r="P6" s="93"/>
      <c r="Q6" s="101"/>
    </row>
    <row r="7" spans="3:17" ht="21" x14ac:dyDescent="0.35">
      <c r="C7" s="60" t="s">
        <v>34</v>
      </c>
      <c r="D7" s="60" t="s">
        <v>55</v>
      </c>
      <c r="E7" s="63">
        <f>SUM('Tabelle 1.Rd.'!E3+'Tabelle 2.Rd.'!E26)</f>
        <v>3</v>
      </c>
      <c r="F7" s="63">
        <f>SUM('Tabelle 1.Rd.'!F3+'Tabelle 2.Rd.'!F26)</f>
        <v>32</v>
      </c>
      <c r="G7" s="63">
        <f>SUM('Tabelle 1.Rd.'!G3+'Tabelle 2.Rd.'!G26)</f>
        <v>2391.5</v>
      </c>
      <c r="M7" s="93"/>
      <c r="N7" s="93"/>
      <c r="O7" s="93"/>
      <c r="P7" s="93"/>
      <c r="Q7" s="101"/>
    </row>
    <row r="8" spans="3:17" ht="21" x14ac:dyDescent="0.35">
      <c r="C8" s="60" t="s">
        <v>35</v>
      </c>
      <c r="D8" s="60" t="s">
        <v>56</v>
      </c>
      <c r="E8" s="63">
        <f>SUM('Tabelle 1.Rd.'!E11+'Tabelle 2.Rd.'!E22)</f>
        <v>3</v>
      </c>
      <c r="F8" s="63">
        <f>SUM('Tabelle 1.Rd.'!F11+'Tabelle 2.Rd.'!F22)</f>
        <v>20</v>
      </c>
      <c r="G8" s="63">
        <f>SUM('Tabelle 1.Rd.'!G11+'Tabelle 2.Rd.'!G22)</f>
        <v>2343.3000000000002</v>
      </c>
      <c r="M8" s="93"/>
      <c r="N8" s="93"/>
      <c r="O8" s="93"/>
      <c r="P8" s="93"/>
      <c r="Q8" s="101"/>
    </row>
    <row r="9" spans="3:17" ht="21" x14ac:dyDescent="0.35">
      <c r="C9" s="60" t="s">
        <v>36</v>
      </c>
      <c r="D9" s="60" t="s">
        <v>48</v>
      </c>
      <c r="E9" s="63">
        <f>SUM('Tabelle 1.Rd.'!E8+'Tabelle 2.Rd.'!E27)</f>
        <v>1</v>
      </c>
      <c r="F9" s="63">
        <f>SUM('Tabelle 1.Rd.'!F8+'Tabelle 2.Rd.'!F27)</f>
        <v>22</v>
      </c>
      <c r="G9" s="63">
        <f>SUM('Tabelle 1.Rd.'!G8+'Tabelle 2.Rd.'!G27)</f>
        <v>2345.6</v>
      </c>
      <c r="M9" s="93"/>
      <c r="N9" s="93"/>
      <c r="O9" s="93"/>
      <c r="P9" s="93"/>
      <c r="Q9" s="101"/>
    </row>
    <row r="10" spans="3:17" ht="21" x14ac:dyDescent="0.35">
      <c r="C10" s="220" t="s">
        <v>37</v>
      </c>
      <c r="D10" s="220" t="s">
        <v>57</v>
      </c>
      <c r="E10" s="221">
        <f>SUM('Tabelle 1.Rd.'!E9+'Tabelle 2.Rd.'!E28)</f>
        <v>0</v>
      </c>
      <c r="F10" s="221">
        <f>SUM('Tabelle 1.Rd.'!F9+'Tabelle 2.Rd.'!F28)</f>
        <v>16</v>
      </c>
      <c r="G10" s="221">
        <f>SUM('Tabelle 1.Rd.'!G9+'Tabelle 2.Rd.'!G28)</f>
        <v>2356.6999999999998</v>
      </c>
      <c r="M10" s="93"/>
      <c r="N10" s="93"/>
      <c r="O10" s="93"/>
      <c r="P10" s="93"/>
      <c r="Q10" s="101"/>
    </row>
    <row r="11" spans="3:17" ht="21" x14ac:dyDescent="0.35">
      <c r="C11" s="217" t="s">
        <v>38</v>
      </c>
      <c r="D11" s="217" t="s">
        <v>52</v>
      </c>
      <c r="E11" s="218">
        <f>SUM('Tabelle 1.Rd.'!E10+'Tabelle 2.Rd.'!E29)</f>
        <v>0</v>
      </c>
      <c r="F11" s="218">
        <f>SUM('Tabelle 1.Rd.'!F10+'Tabelle 2.Rd.'!F29)</f>
        <v>14</v>
      </c>
      <c r="G11" s="218">
        <f>SUM('Tabelle 1.Rd.'!G10+'Tabelle 2.Rd.'!G29)</f>
        <v>2303.8000000000002</v>
      </c>
      <c r="M11" s="93"/>
      <c r="N11" s="93"/>
      <c r="O11" s="93"/>
      <c r="P11" s="93"/>
      <c r="Q11" s="101"/>
    </row>
    <row r="12" spans="3:17" ht="21" x14ac:dyDescent="0.35">
      <c r="C12" s="217" t="s">
        <v>39</v>
      </c>
      <c r="D12" s="217" t="s">
        <v>50</v>
      </c>
      <c r="E12" s="218">
        <f>SUM('Tabelle 1.Rd.'!E12+'Tabelle 2.Rd.'!E30)</f>
        <v>0</v>
      </c>
      <c r="F12" s="218">
        <f>SUM('Tabelle 1.Rd.'!F12+'Tabelle 2.Rd.'!F30)</f>
        <v>6</v>
      </c>
      <c r="G12" s="218">
        <f>SUM('Tabelle 1.Rd.'!G12+'Tabelle 2.Rd.'!G30)</f>
        <v>2301.4</v>
      </c>
      <c r="M12" s="93"/>
      <c r="N12" s="93"/>
      <c r="O12" s="93"/>
      <c r="P12" s="93"/>
      <c r="Q12" s="101"/>
    </row>
    <row r="13" spans="3:17" ht="21" x14ac:dyDescent="0.35">
      <c r="C13" s="65"/>
      <c r="D13" s="65"/>
      <c r="E13" s="65"/>
      <c r="F13" s="66"/>
      <c r="G13" s="67"/>
      <c r="K13" s="65"/>
      <c r="L13" s="65"/>
      <c r="M13" s="65"/>
      <c r="N13" s="65"/>
      <c r="O13" s="65"/>
      <c r="P13" s="66"/>
      <c r="Q13" s="67"/>
    </row>
    <row r="14" spans="3:17" ht="21" x14ac:dyDescent="0.35">
      <c r="C14" s="65"/>
      <c r="D14" s="65"/>
      <c r="E14" s="65"/>
      <c r="F14" s="66"/>
      <c r="G14" s="67"/>
      <c r="K14" s="65"/>
      <c r="L14" s="65"/>
      <c r="M14" s="65"/>
      <c r="N14" s="65"/>
      <c r="O14" s="65"/>
      <c r="P14" s="66"/>
      <c r="Q14" s="67"/>
    </row>
    <row r="15" spans="3:17" ht="21" x14ac:dyDescent="0.35">
      <c r="C15" s="65"/>
      <c r="D15" s="65"/>
      <c r="E15" s="65"/>
      <c r="F15" s="66"/>
      <c r="G15" s="67"/>
      <c r="K15" s="65"/>
      <c r="L15" s="65"/>
      <c r="M15" s="65"/>
      <c r="N15" s="65"/>
      <c r="O15" s="65"/>
      <c r="P15" s="66"/>
      <c r="Q15" s="67"/>
    </row>
    <row r="16" spans="3:17" ht="21" x14ac:dyDescent="0.35">
      <c r="C16" s="65"/>
      <c r="D16" s="65"/>
      <c r="E16" s="65"/>
      <c r="F16" s="66"/>
      <c r="G16" s="67"/>
      <c r="K16" s="65"/>
      <c r="L16" s="65"/>
      <c r="M16" s="65"/>
      <c r="N16" s="65"/>
      <c r="O16" s="65"/>
      <c r="P16" s="66"/>
      <c r="Q16" s="67"/>
    </row>
    <row r="17" spans="3:18" ht="21" x14ac:dyDescent="0.35">
      <c r="C17" s="65"/>
      <c r="D17" s="65"/>
      <c r="E17" s="65"/>
      <c r="F17" s="66"/>
      <c r="G17" s="67"/>
      <c r="K17" s="65"/>
      <c r="L17" s="65"/>
      <c r="M17" s="65"/>
      <c r="N17" s="65"/>
      <c r="O17" s="65"/>
      <c r="P17" s="66"/>
      <c r="Q17" s="67"/>
    </row>
    <row r="18" spans="3:18" ht="21.75" thickBot="1" x14ac:dyDescent="0.4">
      <c r="C18" s="65"/>
      <c r="D18" s="65"/>
      <c r="E18" s="65"/>
      <c r="F18" s="66"/>
      <c r="G18" s="66"/>
      <c r="K18" s="65"/>
      <c r="L18" s="93"/>
      <c r="M18" s="93"/>
      <c r="N18" s="93"/>
      <c r="O18" s="93"/>
      <c r="P18" s="94"/>
      <c r="Q18" s="94"/>
      <c r="R18" s="95"/>
    </row>
    <row r="19" spans="3:18" ht="21" x14ac:dyDescent="0.35">
      <c r="C19" s="203" t="str">
        <f>$C$1</f>
        <v>Tabelle LG Landesliga  2018/2019</v>
      </c>
      <c r="D19" s="204"/>
      <c r="E19" s="204"/>
      <c r="F19" s="204"/>
      <c r="G19" s="205"/>
      <c r="K19" s="65"/>
      <c r="L19" s="93"/>
      <c r="M19" s="96"/>
      <c r="N19" s="96"/>
      <c r="O19" s="96"/>
      <c r="P19" s="96"/>
      <c r="Q19" s="96"/>
      <c r="R19" s="97"/>
    </row>
    <row r="20" spans="3:18" ht="33" x14ac:dyDescent="0.35">
      <c r="C20" s="60"/>
      <c r="D20" s="102" t="s">
        <v>40</v>
      </c>
      <c r="E20" s="62" t="s">
        <v>41</v>
      </c>
      <c r="F20" s="62" t="s">
        <v>27</v>
      </c>
      <c r="G20" s="62" t="s">
        <v>28</v>
      </c>
      <c r="K20" s="65"/>
      <c r="L20" s="93"/>
      <c r="M20" s="93"/>
      <c r="N20" s="93"/>
      <c r="O20" s="98"/>
      <c r="P20" s="98"/>
      <c r="Q20" s="98"/>
      <c r="R20" s="97"/>
    </row>
    <row r="21" spans="3:18" ht="21" x14ac:dyDescent="0.35">
      <c r="C21" s="60" t="s">
        <v>29</v>
      </c>
      <c r="D21" s="63" t="s">
        <v>51</v>
      </c>
      <c r="E21" s="63">
        <v>3</v>
      </c>
      <c r="F21" s="68">
        <v>20</v>
      </c>
      <c r="G21" s="69">
        <v>1179.3</v>
      </c>
      <c r="K21" s="65"/>
      <c r="L21" s="93"/>
      <c r="M21" s="93"/>
      <c r="N21" s="93"/>
      <c r="O21" s="93"/>
      <c r="P21" s="94"/>
      <c r="Q21" s="99"/>
      <c r="R21" s="97"/>
    </row>
    <row r="22" spans="3:18" ht="21" x14ac:dyDescent="0.35">
      <c r="C22" s="60" t="s">
        <v>31</v>
      </c>
      <c r="D22" s="63" t="s">
        <v>56</v>
      </c>
      <c r="E22" s="60">
        <v>3</v>
      </c>
      <c r="F22" s="70">
        <v>16</v>
      </c>
      <c r="G22" s="71">
        <v>1191.8</v>
      </c>
      <c r="K22" s="65"/>
      <c r="L22" s="93"/>
      <c r="M22" s="93"/>
      <c r="N22" s="93"/>
      <c r="O22" s="93"/>
      <c r="P22" s="94"/>
      <c r="Q22" s="99"/>
      <c r="R22" s="97"/>
    </row>
    <row r="23" spans="3:18" ht="21" x14ac:dyDescent="0.35">
      <c r="C23" s="60" t="s">
        <v>32</v>
      </c>
      <c r="D23" s="63" t="s">
        <v>53</v>
      </c>
      <c r="E23" s="60">
        <v>3</v>
      </c>
      <c r="F23" s="70">
        <v>16</v>
      </c>
      <c r="G23" s="71">
        <v>1174.7</v>
      </c>
      <c r="K23" s="65"/>
      <c r="L23" s="93"/>
      <c r="M23" s="93"/>
      <c r="N23" s="93"/>
      <c r="O23" s="93"/>
      <c r="P23" s="94"/>
      <c r="Q23" s="99"/>
      <c r="R23" s="97"/>
    </row>
    <row r="24" spans="3:18" ht="21" x14ac:dyDescent="0.35">
      <c r="C24" s="63" t="s">
        <v>33</v>
      </c>
      <c r="D24" s="63" t="s">
        <v>54</v>
      </c>
      <c r="E24" s="60">
        <v>3</v>
      </c>
      <c r="F24" s="70">
        <v>14</v>
      </c>
      <c r="G24" s="71">
        <v>1201.7</v>
      </c>
      <c r="K24" s="65"/>
      <c r="L24" s="93"/>
      <c r="M24" s="93"/>
      <c r="N24" s="93"/>
      <c r="O24" s="93"/>
      <c r="P24" s="94"/>
      <c r="Q24" s="99"/>
      <c r="R24" s="97"/>
    </row>
    <row r="25" spans="3:18" ht="21" x14ac:dyDescent="0.35">
      <c r="C25" s="60" t="s">
        <v>33</v>
      </c>
      <c r="D25" s="63" t="s">
        <v>49</v>
      </c>
      <c r="E25" s="60">
        <v>3</v>
      </c>
      <c r="F25" s="70">
        <v>14</v>
      </c>
      <c r="G25" s="71">
        <v>1185.7</v>
      </c>
      <c r="K25" s="65"/>
      <c r="L25" s="93"/>
      <c r="M25" s="93"/>
      <c r="N25" s="93"/>
      <c r="O25" s="93"/>
      <c r="P25" s="94"/>
      <c r="Q25" s="99"/>
      <c r="R25" s="97"/>
    </row>
    <row r="26" spans="3:18" ht="21" x14ac:dyDescent="0.35">
      <c r="C26" s="60" t="s">
        <v>35</v>
      </c>
      <c r="D26" s="63" t="s">
        <v>55</v>
      </c>
      <c r="E26" s="60">
        <v>0</v>
      </c>
      <c r="F26" s="70">
        <v>10</v>
      </c>
      <c r="G26" s="71">
        <v>1184.5999999999999</v>
      </c>
      <c r="K26" s="65"/>
      <c r="L26" s="65"/>
      <c r="M26" s="65"/>
      <c r="N26" s="65"/>
      <c r="O26" s="65"/>
      <c r="P26" s="66"/>
      <c r="Q26" s="90"/>
      <c r="R26" s="89"/>
    </row>
    <row r="27" spans="3:18" ht="21" x14ac:dyDescent="0.35">
      <c r="C27" s="60" t="s">
        <v>36</v>
      </c>
      <c r="D27" s="63" t="s">
        <v>48</v>
      </c>
      <c r="E27" s="60">
        <v>0</v>
      </c>
      <c r="F27" s="70">
        <v>10</v>
      </c>
      <c r="G27" s="71">
        <v>1164.8</v>
      </c>
      <c r="K27" s="65"/>
      <c r="L27" s="65"/>
      <c r="M27" s="65"/>
      <c r="N27" s="65"/>
      <c r="O27" s="65"/>
      <c r="P27" s="66"/>
      <c r="Q27" s="90"/>
      <c r="R27" s="89"/>
    </row>
    <row r="28" spans="3:18" ht="21" x14ac:dyDescent="0.35">
      <c r="C28" s="60" t="s">
        <v>37</v>
      </c>
      <c r="D28" s="63" t="s">
        <v>57</v>
      </c>
      <c r="E28" s="60">
        <v>0</v>
      </c>
      <c r="F28" s="70">
        <v>8</v>
      </c>
      <c r="G28" s="71">
        <v>1195.5999999999999</v>
      </c>
      <c r="K28" s="65"/>
      <c r="L28" s="65"/>
      <c r="M28" s="65"/>
      <c r="N28" s="65"/>
      <c r="O28" s="65"/>
      <c r="P28" s="66"/>
      <c r="Q28" s="90"/>
      <c r="R28" s="89"/>
    </row>
    <row r="29" spans="3:18" ht="21" x14ac:dyDescent="0.35">
      <c r="C29" s="60" t="s">
        <v>38</v>
      </c>
      <c r="D29" s="63" t="s">
        <v>52</v>
      </c>
      <c r="E29" s="60">
        <v>0</v>
      </c>
      <c r="F29" s="70">
        <v>8</v>
      </c>
      <c r="G29" s="71">
        <v>1142.9000000000001</v>
      </c>
      <c r="K29" s="65"/>
      <c r="L29" s="65"/>
      <c r="M29" s="65"/>
      <c r="N29" s="65"/>
      <c r="O29" s="65"/>
      <c r="P29" s="66"/>
      <c r="Q29" s="90"/>
      <c r="R29" s="89"/>
    </row>
    <row r="30" spans="3:18" ht="21" x14ac:dyDescent="0.35">
      <c r="C30" s="60" t="s">
        <v>39</v>
      </c>
      <c r="D30" s="63" t="s">
        <v>50</v>
      </c>
      <c r="E30" s="60">
        <v>0</v>
      </c>
      <c r="F30" s="70">
        <v>4</v>
      </c>
      <c r="G30" s="71">
        <v>1145.7</v>
      </c>
      <c r="K30" s="65"/>
      <c r="L30" s="65"/>
      <c r="M30" s="65"/>
      <c r="N30" s="65"/>
      <c r="O30" s="65"/>
      <c r="P30" s="66"/>
      <c r="Q30" s="90"/>
      <c r="R30" s="89"/>
    </row>
    <row r="31" spans="3:18" ht="21" x14ac:dyDescent="0.35">
      <c r="C31" s="65"/>
      <c r="D31" s="65"/>
      <c r="E31" s="65"/>
      <c r="F31" s="66"/>
      <c r="G31" s="66"/>
      <c r="K31" s="65"/>
      <c r="L31" s="65"/>
      <c r="M31" s="65"/>
      <c r="N31" s="65"/>
      <c r="O31" s="65"/>
      <c r="P31" s="66"/>
      <c r="Q31" s="66"/>
      <c r="R31" s="89"/>
    </row>
    <row r="32" spans="3:18" ht="21" x14ac:dyDescent="0.35">
      <c r="C32" s="72" t="s">
        <v>42</v>
      </c>
      <c r="D32" s="72"/>
      <c r="E32" s="72"/>
      <c r="F32" s="72"/>
      <c r="G32" s="72"/>
      <c r="H32" s="73"/>
      <c r="K32" s="65"/>
      <c r="L32" s="65"/>
      <c r="M32" s="91"/>
      <c r="N32" s="91"/>
      <c r="O32" s="91"/>
      <c r="P32" s="91"/>
      <c r="Q32" s="91"/>
      <c r="R32" s="89"/>
    </row>
    <row r="33" spans="3:18" ht="21" x14ac:dyDescent="0.35">
      <c r="C33" s="72" t="s">
        <v>43</v>
      </c>
      <c r="D33" s="72"/>
      <c r="E33" s="72"/>
      <c r="F33" s="72"/>
      <c r="G33" s="72"/>
      <c r="H33" s="73"/>
      <c r="K33" s="65"/>
      <c r="L33" s="65"/>
      <c r="M33" s="91"/>
      <c r="N33" s="91"/>
      <c r="O33" s="91"/>
      <c r="P33" s="91"/>
      <c r="Q33" s="91"/>
      <c r="R33" s="89"/>
    </row>
    <row r="34" spans="3:18" ht="21" x14ac:dyDescent="0.35">
      <c r="C34" s="74" t="s">
        <v>44</v>
      </c>
      <c r="K34" s="65"/>
      <c r="L34" s="65"/>
      <c r="M34" s="92"/>
      <c r="N34" s="89"/>
      <c r="O34" s="89"/>
      <c r="P34" s="89"/>
      <c r="Q34" s="89"/>
      <c r="R34" s="89"/>
    </row>
  </sheetData>
  <sortState ref="D3:G12">
    <sortCondition descending="1" ref="E3:E12"/>
    <sortCondition descending="1" ref="F3:F12"/>
    <sortCondition descending="1" ref="G3:G12"/>
  </sortState>
  <mergeCells count="2">
    <mergeCell ref="C1:G1"/>
    <mergeCell ref="C19:G19"/>
  </mergeCells>
  <dataValidations count="1">
    <dataValidation type="list" allowBlank="1" showInputMessage="1" showErrorMessage="1" sqref="D21:D30" xr:uid="{785611C4-6F8E-4079-BF1F-FB84822754C7}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241C-E664-444E-8D27-3925BDC4508D}">
  <dimension ref="A2:DD141"/>
  <sheetViews>
    <sheetView zoomScaleNormal="100" workbookViewId="0">
      <selection activeCell="K24" sqref="K24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2851562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2851562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180" t="s">
        <v>1</v>
      </c>
      <c r="E2" s="180"/>
      <c r="F2" s="180"/>
      <c r="G2" s="82">
        <v>3</v>
      </c>
      <c r="H2" s="181" t="s">
        <v>2</v>
      </c>
      <c r="I2" s="181"/>
      <c r="J2" s="182">
        <v>43414</v>
      </c>
      <c r="K2" s="183"/>
      <c r="L2" s="183"/>
      <c r="M2" s="183"/>
      <c r="N2" s="2" t="s">
        <v>3</v>
      </c>
      <c r="O2" s="184" t="s">
        <v>30</v>
      </c>
      <c r="P2" s="184"/>
      <c r="Q2" s="184"/>
    </row>
    <row r="3" spans="2:18" ht="19.5" customHeight="1" x14ac:dyDescent="0.25"/>
    <row r="4" spans="2:18" ht="19.5" customHeight="1" x14ac:dyDescent="0.25">
      <c r="D4" s="190" t="s">
        <v>4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2:18" ht="19.5" customHeight="1" x14ac:dyDescent="0.25">
      <c r="D5" s="192" t="s">
        <v>47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2:18" ht="19.5" customHeight="1" x14ac:dyDescent="0.25">
      <c r="D6" s="190" t="s">
        <v>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18" ht="19.5" customHeight="1" x14ac:dyDescent="0.25"/>
    <row r="8" spans="2:18" ht="16.5" customHeight="1" x14ac:dyDescent="0.25">
      <c r="D8" s="193" t="s">
        <v>1</v>
      </c>
      <c r="E8" s="194"/>
      <c r="F8" s="194"/>
      <c r="G8" s="194"/>
      <c r="H8" s="194"/>
      <c r="I8" s="6">
        <f>$G$2</f>
        <v>3</v>
      </c>
      <c r="J8" s="81"/>
      <c r="K8" s="195" t="s">
        <v>6</v>
      </c>
      <c r="L8" s="195"/>
      <c r="M8" s="195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196" t="s">
        <v>48</v>
      </c>
      <c r="C10" s="197"/>
      <c r="D10" s="197"/>
      <c r="E10" s="197"/>
      <c r="F10" s="197"/>
      <c r="G10" s="198"/>
      <c r="H10" s="10">
        <f>IF(I19=0,0,IF(I19&gt;K19,3,IF(AND(I19=K19,I29=K29),1,I29)))</f>
        <v>0</v>
      </c>
      <c r="I10" s="199" t="s">
        <v>7</v>
      </c>
      <c r="J10" s="199"/>
      <c r="K10" s="199"/>
      <c r="L10" s="10">
        <f>IF(K19=0,0,IF(K19&gt;I19,3,IF(AND(K19=I19,K29=I29),1,K29)))</f>
        <v>3</v>
      </c>
      <c r="M10" s="196" t="s">
        <v>55</v>
      </c>
      <c r="N10" s="197"/>
      <c r="O10" s="197"/>
      <c r="P10" s="197"/>
      <c r="Q10" s="197"/>
      <c r="R10" s="198"/>
    </row>
    <row r="11" spans="2:18" ht="16.5" customHeight="1" thickBot="1" x14ac:dyDescent="0.3">
      <c r="C11" s="1" t="s">
        <v>110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06">
        <v>3</v>
      </c>
      <c r="C13" s="207" t="s">
        <v>62</v>
      </c>
      <c r="D13" s="17">
        <v>95.9</v>
      </c>
      <c r="E13" s="17">
        <v>98.6</v>
      </c>
      <c r="F13" s="17">
        <v>98.6</v>
      </c>
      <c r="G13" s="17">
        <v>103.4</v>
      </c>
      <c r="H13" s="18">
        <f>IF(SUM(D13:G13)=0,0,SUM(D13:G13))</f>
        <v>396.5</v>
      </c>
      <c r="I13" s="19">
        <f>IF(SUM(D14:H14)=0,0,SUM(D14:H14))</f>
        <v>2</v>
      </c>
      <c r="J13" s="20" t="s">
        <v>15</v>
      </c>
      <c r="K13" s="21">
        <f>IF(SUM(M14:P14)=0,0,SUM(M14:P14))</f>
        <v>6</v>
      </c>
      <c r="L13" s="18">
        <f>IF(SUM(M13:P13)=0,0,SUM(M13:P13))</f>
        <v>399.5</v>
      </c>
      <c r="M13" s="17">
        <v>99</v>
      </c>
      <c r="N13" s="17">
        <v>100.2</v>
      </c>
      <c r="O13" s="17">
        <v>99.5</v>
      </c>
      <c r="P13" s="17">
        <v>100.8</v>
      </c>
      <c r="Q13" s="188" t="s">
        <v>80</v>
      </c>
      <c r="R13" s="185">
        <v>4</v>
      </c>
    </row>
    <row r="14" spans="2:18" ht="16.5" customHeight="1" x14ac:dyDescent="0.25">
      <c r="B14" s="162"/>
      <c r="C14" s="164"/>
      <c r="D14" s="22">
        <f>IF(D13=0,"",IF(D13&gt;P13,2,IF(D13=P13,1,0)))</f>
        <v>0</v>
      </c>
      <c r="E14" s="22">
        <f>IF(E13=0,"",IF(E13&gt;O13,2,IF(E13=O13,1,0)))</f>
        <v>0</v>
      </c>
      <c r="F14" s="22">
        <f>IF(F13=0,"",IF(F13&gt;N13,2,IF(F13=N13,1,0)))</f>
        <v>0</v>
      </c>
      <c r="G14" s="22">
        <f>IF(G13=0,"",IF(G13&gt;M13,2,IF(G13=M13,1,0)))</f>
        <v>2</v>
      </c>
      <c r="H14" s="78"/>
      <c r="I14" s="24"/>
      <c r="J14" s="25"/>
      <c r="K14" s="26"/>
      <c r="L14" s="78"/>
      <c r="M14" s="22">
        <f>IF(M13=0,"",IF(M13&gt;G13,2,IF(M13=G13,1,0)))</f>
        <v>0</v>
      </c>
      <c r="N14" s="22">
        <f>IF(N13=0,"",IF(N13&gt;F13,2,IF(N13=F13,1,0)))</f>
        <v>2</v>
      </c>
      <c r="O14" s="22">
        <f>IF(O13=0,"",IF(O13&gt;E13,2,IF(E13=O13,1,0)))</f>
        <v>2</v>
      </c>
      <c r="P14" s="22">
        <f>IF(P13=0,"",IF(P13&gt;D13,2,IF(P13=D13,1,0)))</f>
        <v>2</v>
      </c>
      <c r="Q14" s="189"/>
      <c r="R14" s="162"/>
    </row>
    <row r="15" spans="2:18" ht="30" customHeight="1" x14ac:dyDescent="0.25">
      <c r="B15" s="161">
        <v>5</v>
      </c>
      <c r="C15" s="163" t="s">
        <v>64</v>
      </c>
      <c r="D15" s="27">
        <v>97.9</v>
      </c>
      <c r="E15" s="27">
        <v>97.1</v>
      </c>
      <c r="F15" s="27">
        <v>93.9</v>
      </c>
      <c r="G15" s="27">
        <v>99.9</v>
      </c>
      <c r="H15" s="28">
        <f>IF(SUM(D15:G15)=0,0,SUM(D15:G15))</f>
        <v>388.79999999999995</v>
      </c>
      <c r="I15" s="29">
        <f>IF(SUM(D16:H16)=0,0,SUM(D16:H16))</f>
        <v>4</v>
      </c>
      <c r="J15" s="30" t="s">
        <v>15</v>
      </c>
      <c r="K15" s="31">
        <f>IF(SUM(M16:P16)=0,0,SUM(M16:P16))</f>
        <v>4</v>
      </c>
      <c r="L15" s="28">
        <f>IF(SUM(M15:P15)=0,0,SUM(M15:P15))</f>
        <v>395.00000000000006</v>
      </c>
      <c r="M15" s="27">
        <v>95.1</v>
      </c>
      <c r="N15" s="27">
        <v>101.2</v>
      </c>
      <c r="O15" s="27">
        <v>96.9</v>
      </c>
      <c r="P15" s="27">
        <v>101.8</v>
      </c>
      <c r="Q15" s="165" t="s">
        <v>76</v>
      </c>
      <c r="R15" s="161">
        <v>6</v>
      </c>
    </row>
    <row r="16" spans="2:18" ht="16.5" customHeight="1" x14ac:dyDescent="0.25">
      <c r="B16" s="162"/>
      <c r="C16" s="164"/>
      <c r="D16" s="32">
        <f>IF(D15=0,"",IF(D15&gt;P15,2,IF(D15=P15,1,0)))</f>
        <v>0</v>
      </c>
      <c r="E16" s="32">
        <f>IF(E15=0,"",IF(E15&gt;O15,2,IF(E15=O15,1,0)))</f>
        <v>2</v>
      </c>
      <c r="F16" s="32">
        <f>IF(F15=0,"",IF(F15&gt;N15,2,IF(F15=N15,1,0)))</f>
        <v>0</v>
      </c>
      <c r="G16" s="32">
        <f>IF(G15=0,"",IF(G15&gt;M15,2,IF(G15=M15,1,0)))</f>
        <v>2</v>
      </c>
      <c r="H16" s="78"/>
      <c r="I16" s="24"/>
      <c r="J16" s="25"/>
      <c r="K16" s="26"/>
      <c r="L16" s="78"/>
      <c r="M16" s="32">
        <f>IF(M15=0,"",IF(M15&gt;G15,2,IF(M15=G15,1,0)))</f>
        <v>0</v>
      </c>
      <c r="N16" s="32">
        <f>IF(N15=0,"",IF(N15&gt;F15,2,IF(N15=F15,1,0)))</f>
        <v>2</v>
      </c>
      <c r="O16" s="32">
        <f>IF(O15=0,"",IF(O15&gt;E15,2,IF(E15=O15,1,0)))</f>
        <v>0</v>
      </c>
      <c r="P16" s="32">
        <f>IF(P15=0,"",IF(P15&gt;D15,2,IF(P15=D15,1,0)))</f>
        <v>2</v>
      </c>
      <c r="Q16" s="166"/>
      <c r="R16" s="162"/>
    </row>
    <row r="17" spans="2:108" ht="30" customHeight="1" x14ac:dyDescent="0.25">
      <c r="B17" s="161">
        <v>7</v>
      </c>
      <c r="C17" s="163" t="s">
        <v>66</v>
      </c>
      <c r="D17" s="27">
        <v>98</v>
      </c>
      <c r="E17" s="27">
        <v>96.2</v>
      </c>
      <c r="F17" s="27">
        <v>92.6</v>
      </c>
      <c r="G17" s="27">
        <v>95.9</v>
      </c>
      <c r="H17" s="28">
        <f>IF(SUM(D17:G17)=0,0,SUM(D17:G17))</f>
        <v>382.69999999999993</v>
      </c>
      <c r="I17" s="29">
        <f>IF(SUM(D18:H18)=0,0,SUM(D18:H18))</f>
        <v>0</v>
      </c>
      <c r="J17" s="30" t="s">
        <v>15</v>
      </c>
      <c r="K17" s="31">
        <f>IF(SUM(M18:P18)=0,0,SUM(M18:P18))</f>
        <v>8</v>
      </c>
      <c r="L17" s="28">
        <f>IF(SUM(M17:P17)=0,0,SUM(M17:P17))</f>
        <v>398.7</v>
      </c>
      <c r="M17" s="27">
        <v>99.3</v>
      </c>
      <c r="N17" s="27">
        <v>98.2</v>
      </c>
      <c r="O17" s="27">
        <v>101.9</v>
      </c>
      <c r="P17" s="27">
        <v>99.3</v>
      </c>
      <c r="Q17" s="165" t="s">
        <v>103</v>
      </c>
      <c r="R17" s="161">
        <v>8</v>
      </c>
    </row>
    <row r="18" spans="2:108" ht="16.5" customHeight="1" x14ac:dyDescent="0.25">
      <c r="B18" s="162"/>
      <c r="C18" s="164"/>
      <c r="D18" s="32">
        <f>IF(D17=0,"",IF(D17&gt;P17,2,IF(D17=P17,1,0)))</f>
        <v>0</v>
      </c>
      <c r="E18" s="32">
        <f>IF(E17=0,"",IF(E17&gt;O17,2,IF(E17=O17,1,0)))</f>
        <v>0</v>
      </c>
      <c r="F18" s="32">
        <f>IF(F17=0,"",IF(F17&gt;N17,2,IF(F17=N17,1,0)))</f>
        <v>0</v>
      </c>
      <c r="G18" s="32">
        <f>IF(G17=0,"",IF(G17&gt;M17,2,IF(G17=M17,1,0)))</f>
        <v>0</v>
      </c>
      <c r="H18" s="78"/>
      <c r="I18" s="24"/>
      <c r="J18" s="25"/>
      <c r="K18" s="26"/>
      <c r="L18" s="78"/>
      <c r="M18" s="32">
        <f>IF(M17=0,"",IF(M17&gt;G17,2,IF(M17=G17,1,0)))</f>
        <v>2</v>
      </c>
      <c r="N18" s="32">
        <f>IF(N17=0,"",IF(N17&gt;F17,2,IF(N17=F17,1,0)))</f>
        <v>2</v>
      </c>
      <c r="O18" s="32">
        <f>IF(O17=0,"",IF(O17&gt;E17,2,IF(E17=O17,1,0)))</f>
        <v>2</v>
      </c>
      <c r="P18" s="32">
        <f>IF(P17=0,"",IF(P17&gt;D17,2,IF(P17=D17,1,0)))</f>
        <v>2</v>
      </c>
      <c r="Q18" s="166"/>
      <c r="R18" s="162"/>
    </row>
    <row r="19" spans="2:108" ht="16.5" customHeight="1" x14ac:dyDescent="0.25">
      <c r="B19" s="33"/>
      <c r="C19" s="167" t="str">
        <f>IF(AND(H19=0,L19=0),"",IF(OR(I19&gt;K19,K19&gt;I19),"kein Stechen erforderlich","Stechen"))</f>
        <v>kein Stechen erforderlich</v>
      </c>
      <c r="D19" s="168"/>
      <c r="E19" s="169"/>
      <c r="F19" s="170" t="s">
        <v>16</v>
      </c>
      <c r="G19" s="171"/>
      <c r="H19" s="34">
        <f>IF(SUM(H13:H18)=0,0,SUM(H13:H18))</f>
        <v>1168</v>
      </c>
      <c r="I19" s="79">
        <f>IF(SUM(I13:I18)=0,0,SUM(I13:I18))</f>
        <v>6</v>
      </c>
      <c r="J19" s="36" t="s">
        <v>15</v>
      </c>
      <c r="K19" s="80">
        <f>IF(SUM(K13:K18)=0,0,SUM(K13:K18))</f>
        <v>18</v>
      </c>
      <c r="L19" s="34">
        <f>IF(SUM(L13:L18)=0,0,SUM(L13:L18))</f>
        <v>1193.2</v>
      </c>
      <c r="M19" s="170" t="s">
        <v>16</v>
      </c>
      <c r="N19" s="171"/>
      <c r="O19" s="172" t="str">
        <f>C19</f>
        <v>kein Stechen erforderlich</v>
      </c>
      <c r="P19" s="173"/>
      <c r="Q19" s="174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53" t="str">
        <f>IF(C19="Stechen",B10,"")</f>
        <v/>
      </c>
      <c r="D21" s="154"/>
      <c r="E21" s="154"/>
      <c r="F21" s="155" t="s">
        <v>17</v>
      </c>
      <c r="G21" s="156"/>
      <c r="H21" s="155" t="s">
        <v>18</v>
      </c>
      <c r="I21" s="157"/>
      <c r="J21" s="156"/>
      <c r="K21" s="155" t="s">
        <v>19</v>
      </c>
      <c r="L21" s="156"/>
      <c r="M21" s="155" t="s">
        <v>20</v>
      </c>
      <c r="N21" s="156"/>
      <c r="O21" s="154" t="str">
        <f>IF(O19="Stechen",M10,"")</f>
        <v/>
      </c>
      <c r="P21" s="154"/>
      <c r="Q21" s="158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75" t="s">
        <v>14</v>
      </c>
      <c r="C22" s="175"/>
      <c r="D22" s="176" t="s">
        <v>21</v>
      </c>
      <c r="E22" s="176"/>
      <c r="F22" s="41">
        <v>1</v>
      </c>
      <c r="G22" s="42">
        <v>2</v>
      </c>
      <c r="H22" s="41">
        <v>3</v>
      </c>
      <c r="I22" s="177">
        <v>4</v>
      </c>
      <c r="J22" s="178"/>
      <c r="K22" s="41">
        <v>5</v>
      </c>
      <c r="L22" s="42">
        <v>6</v>
      </c>
      <c r="M22" s="41">
        <v>7</v>
      </c>
      <c r="N22" s="42">
        <v>8</v>
      </c>
      <c r="O22" s="176" t="s">
        <v>21</v>
      </c>
      <c r="P22" s="176"/>
      <c r="Q22" s="179" t="s">
        <v>14</v>
      </c>
      <c r="R22" s="179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45">
        <f>IF(SUM(F24,H24,K24,M24)=0,0,SUM(F24,H24,K24,M24))</f>
        <v>0</v>
      </c>
      <c r="C23" s="136" t="s">
        <v>22</v>
      </c>
      <c r="D23" s="138" t="s">
        <v>23</v>
      </c>
      <c r="E23" s="138"/>
      <c r="F23" s="43"/>
      <c r="G23" s="77"/>
      <c r="H23" s="43"/>
      <c r="I23" s="139"/>
      <c r="J23" s="140"/>
      <c r="K23" s="43"/>
      <c r="L23" s="77"/>
      <c r="M23" s="43"/>
      <c r="N23" s="77"/>
      <c r="O23" s="141" t="s">
        <v>23</v>
      </c>
      <c r="P23" s="138"/>
      <c r="Q23" s="149" t="s">
        <v>22</v>
      </c>
      <c r="R23" s="145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46"/>
      <c r="C24" s="137"/>
      <c r="D24" s="138" t="s">
        <v>14</v>
      </c>
      <c r="E24" s="142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159" t="str">
        <f>IF(I23="","",IF(I23&gt;H23,2,IF(I23=H23,1,0)))</f>
        <v/>
      </c>
      <c r="J24" s="160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141" t="s">
        <v>14</v>
      </c>
      <c r="P24" s="138"/>
      <c r="Q24" s="150"/>
      <c r="R24" s="146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45">
        <f>IF(SUM(F26,H26,K26,M26)=0,0,SUM(F26,H26,K26,M26))</f>
        <v>0</v>
      </c>
      <c r="C25" s="136" t="s">
        <v>24</v>
      </c>
      <c r="D25" s="138" t="s">
        <v>23</v>
      </c>
      <c r="E25" s="138"/>
      <c r="F25" s="43"/>
      <c r="G25" s="77"/>
      <c r="H25" s="43"/>
      <c r="I25" s="139"/>
      <c r="J25" s="140"/>
      <c r="K25" s="43"/>
      <c r="L25" s="77"/>
      <c r="M25" s="43"/>
      <c r="N25" s="77"/>
      <c r="O25" s="141" t="s">
        <v>23</v>
      </c>
      <c r="P25" s="138"/>
      <c r="Q25" s="149" t="s">
        <v>24</v>
      </c>
      <c r="R25" s="145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46"/>
      <c r="C26" s="137"/>
      <c r="D26" s="138" t="s">
        <v>14</v>
      </c>
      <c r="E26" s="142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43" t="str">
        <f>IF(I25="","",IF(I25&gt;H25,2,IF(I25=H25,1,0)))</f>
        <v/>
      </c>
      <c r="J26" s="144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41" t="s">
        <v>14</v>
      </c>
      <c r="P26" s="138"/>
      <c r="Q26" s="150"/>
      <c r="R26" s="146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45">
        <f>IF(SUM(F28,H28,K28,M28)=0,0,SUM(F28,H28,K28,M28))</f>
        <v>0</v>
      </c>
      <c r="C27" s="136" t="s">
        <v>25</v>
      </c>
      <c r="D27" s="138" t="s">
        <v>23</v>
      </c>
      <c r="E27" s="138"/>
      <c r="F27" s="49"/>
      <c r="G27" s="50"/>
      <c r="H27" s="49"/>
      <c r="I27" s="147"/>
      <c r="J27" s="148"/>
      <c r="K27" s="49"/>
      <c r="L27" s="50"/>
      <c r="M27" s="49"/>
      <c r="N27" s="50"/>
      <c r="O27" s="141" t="s">
        <v>23</v>
      </c>
      <c r="P27" s="138"/>
      <c r="Q27" s="149" t="s">
        <v>25</v>
      </c>
      <c r="R27" s="145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46"/>
      <c r="C28" s="137"/>
      <c r="D28" s="138" t="s">
        <v>14</v>
      </c>
      <c r="E28" s="138"/>
      <c r="F28" s="51" t="str">
        <f>IF(F27="","",IF(F27&gt;G27,2,IF(F27=G27,1,0)))</f>
        <v/>
      </c>
      <c r="G28" s="76" t="str">
        <f>IF(G27="","",IF(G27&gt;F27,2,IF(G27=F27,1,0)))</f>
        <v/>
      </c>
      <c r="H28" s="51" t="str">
        <f>IF(H27="","",IF(H27&gt;I27,2,IF(H27=I27,1,0)))</f>
        <v/>
      </c>
      <c r="I28" s="151" t="str">
        <f>IF(I27="","",IF(I27&gt;H27,2,IF(I27=H27,1,0)))</f>
        <v/>
      </c>
      <c r="J28" s="152" t="str">
        <f>IF(J27="","",IF(J27&gt;I27,2,IF(J27=I27,1,"")))</f>
        <v/>
      </c>
      <c r="K28" s="51" t="str">
        <f>IF(K27="","",IF(K27&gt;L27,2,IF(K27=L27,1,0)))</f>
        <v/>
      </c>
      <c r="L28" s="76" t="str">
        <f>IF(L27="","",IF(L27&gt;K27,2,IF(L27=K27,1,0)))</f>
        <v/>
      </c>
      <c r="M28" s="51" t="str">
        <f>IF(M27="","",IF(M27&gt;N27,2,IF(M27=N27,1,0)))</f>
        <v/>
      </c>
      <c r="N28" s="76" t="str">
        <f>IF(N27="","",IF(N27&gt;M27,2,IF(N27=M27,1,0)))</f>
        <v/>
      </c>
      <c r="O28" s="138" t="s">
        <v>14</v>
      </c>
      <c r="P28" s="138"/>
      <c r="Q28" s="150"/>
      <c r="R28" s="146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75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180" t="s">
        <v>1</v>
      </c>
      <c r="E30" s="180"/>
      <c r="F30" s="180"/>
      <c r="G30" s="6">
        <f>$G$2</f>
        <v>3</v>
      </c>
      <c r="H30" s="181" t="s">
        <v>2</v>
      </c>
      <c r="I30" s="181"/>
      <c r="J30" s="182">
        <v>43414</v>
      </c>
      <c r="K30" s="183"/>
      <c r="L30" s="183"/>
      <c r="M30" s="183"/>
      <c r="N30" s="2" t="s">
        <v>3</v>
      </c>
      <c r="O30" s="184" t="s">
        <v>30</v>
      </c>
      <c r="P30" s="184"/>
      <c r="Q30" s="184"/>
    </row>
    <row r="31" spans="2:108" ht="19.5" customHeight="1" x14ac:dyDescent="0.25"/>
    <row r="32" spans="2:108" ht="19.5" customHeight="1" x14ac:dyDescent="0.25">
      <c r="D32" s="190" t="str">
        <f>$D$4</f>
        <v>LUFTGEWEHR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2:107" ht="19.5" customHeight="1" x14ac:dyDescent="0.25">
      <c r="D33" s="192" t="str">
        <f>$D$5</f>
        <v>SAISON 2018 / 19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2:107" ht="19.5" customHeight="1" x14ac:dyDescent="0.25">
      <c r="D34" s="190" t="str">
        <f>$D$6</f>
        <v>Landesliga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</row>
    <row r="35" spans="2:107" ht="19.5" customHeight="1" x14ac:dyDescent="0.25"/>
    <row r="36" spans="2:107" ht="16.5" customHeight="1" x14ac:dyDescent="0.25">
      <c r="D36" s="193" t="s">
        <v>1</v>
      </c>
      <c r="E36" s="194"/>
      <c r="F36" s="194"/>
      <c r="G36" s="194"/>
      <c r="H36" s="194"/>
      <c r="I36" s="6">
        <f>$G$2</f>
        <v>3</v>
      </c>
      <c r="J36" s="81"/>
      <c r="K36" s="195" t="s">
        <v>6</v>
      </c>
      <c r="L36" s="195"/>
      <c r="M36" s="195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196" t="s">
        <v>53</v>
      </c>
      <c r="C38" s="197"/>
      <c r="D38" s="197"/>
      <c r="E38" s="197"/>
      <c r="F38" s="197"/>
      <c r="G38" s="198"/>
      <c r="H38" s="10">
        <f>IF(I47=0,0,IF(I47&gt;K47,3,IF(AND(I47=K47,I57=K57),1,I57)))</f>
        <v>3</v>
      </c>
      <c r="I38" s="199" t="s">
        <v>7</v>
      </c>
      <c r="J38" s="199"/>
      <c r="K38" s="199"/>
      <c r="L38" s="10">
        <f>IF(K47=0,0,IF(K47&gt;I47,3,IF(AND(K47=I47,K57=I57),1,K57)))</f>
        <v>0</v>
      </c>
      <c r="M38" s="196" t="s">
        <v>50</v>
      </c>
      <c r="N38" s="197"/>
      <c r="O38" s="197"/>
      <c r="P38" s="197"/>
      <c r="Q38" s="197"/>
      <c r="R38" s="198"/>
    </row>
    <row r="39" spans="2:107" ht="16.5" customHeight="1" thickBot="1" x14ac:dyDescent="0.3">
      <c r="C39" s="1" t="s">
        <v>110</v>
      </c>
    </row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185">
        <v>9</v>
      </c>
      <c r="C41" s="186" t="s">
        <v>84</v>
      </c>
      <c r="D41" s="17">
        <v>103.2</v>
      </c>
      <c r="E41" s="17">
        <v>101.4</v>
      </c>
      <c r="F41" s="17">
        <v>100.3</v>
      </c>
      <c r="G41" s="17">
        <v>99.5</v>
      </c>
      <c r="H41" s="18">
        <f>IF(SUM(D41:G41)=0,0,SUM(D41:G41))</f>
        <v>404.40000000000003</v>
      </c>
      <c r="I41" s="19">
        <f>IF(SUM(D42:H42)=0,0,SUM(D42:H42))</f>
        <v>8</v>
      </c>
      <c r="J41" s="20" t="s">
        <v>15</v>
      </c>
      <c r="K41" s="21">
        <f>IF(SUM(M42:P42)=0,0,SUM(M42:P42))</f>
        <v>0</v>
      </c>
      <c r="L41" s="18">
        <f>IF(SUM(M41:P41)=0,0,SUM(M41:P41))</f>
        <v>388.5</v>
      </c>
      <c r="M41" s="17">
        <v>95.7</v>
      </c>
      <c r="N41" s="17">
        <v>98.3</v>
      </c>
      <c r="O41" s="17">
        <v>96.1</v>
      </c>
      <c r="P41" s="17">
        <v>98.4</v>
      </c>
      <c r="Q41" s="188" t="s">
        <v>79</v>
      </c>
      <c r="R41" s="185">
        <v>10</v>
      </c>
    </row>
    <row r="42" spans="2:107" ht="16.5" customHeight="1" x14ac:dyDescent="0.25">
      <c r="B42" s="162"/>
      <c r="C42" s="187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2</v>
      </c>
      <c r="G42" s="22">
        <f>IF(G41=0,"",IF(G41&gt;M41,2,IF(G41=M41,1,0)))</f>
        <v>2</v>
      </c>
      <c r="H42" s="78"/>
      <c r="I42" s="24"/>
      <c r="J42" s="25"/>
      <c r="K42" s="26"/>
      <c r="L42" s="78"/>
      <c r="M42" s="22">
        <f>IF(M41=0,"",IF(M41&gt;G41,2,IF(M41=G41,1,0)))</f>
        <v>0</v>
      </c>
      <c r="N42" s="22">
        <f>IF(N41=0,"",IF(N41&gt;F41,2,IF(N41=F41,1,0)))</f>
        <v>0</v>
      </c>
      <c r="O42" s="22">
        <f>IF(O41=0,"",IF(O41&gt;E41,2,IF(E41=O41,1,0)))</f>
        <v>0</v>
      </c>
      <c r="P42" s="22">
        <f>IF(P41=0,"",IF(P41&gt;D41,2,IF(P41=D41,1,0)))</f>
        <v>0</v>
      </c>
      <c r="Q42" s="189"/>
      <c r="R42" s="162"/>
    </row>
    <row r="43" spans="2:107" ht="30" customHeight="1" x14ac:dyDescent="0.25">
      <c r="B43" s="161">
        <v>11</v>
      </c>
      <c r="C43" s="163" t="s">
        <v>86</v>
      </c>
      <c r="D43" s="27">
        <v>98.6</v>
      </c>
      <c r="E43" s="27">
        <v>97.1</v>
      </c>
      <c r="F43" s="27">
        <v>99.6</v>
      </c>
      <c r="G43" s="27">
        <v>99.2</v>
      </c>
      <c r="H43" s="28">
        <f>IF(SUM(D43:G43)=0,0,SUM(D43:G43))</f>
        <v>394.49999999999994</v>
      </c>
      <c r="I43" s="29">
        <f>IF(SUM(D44:H44)=0,0,SUM(D44:H44))</f>
        <v>6</v>
      </c>
      <c r="J43" s="30" t="s">
        <v>15</v>
      </c>
      <c r="K43" s="31">
        <f>IF(SUM(M44:P44)=0,0,SUM(M44:P44))</f>
        <v>2</v>
      </c>
      <c r="L43" s="28">
        <f>IF(SUM(M43:P43)=0,0,SUM(M43:P43))</f>
        <v>392.6</v>
      </c>
      <c r="M43" s="27">
        <v>98.3</v>
      </c>
      <c r="N43" s="27">
        <v>97.9</v>
      </c>
      <c r="O43" s="27">
        <v>98.4</v>
      </c>
      <c r="P43" s="27">
        <v>98</v>
      </c>
      <c r="Q43" s="165" t="s">
        <v>81</v>
      </c>
      <c r="R43" s="161">
        <v>12</v>
      </c>
    </row>
    <row r="44" spans="2:107" ht="16.5" customHeight="1" x14ac:dyDescent="0.25">
      <c r="B44" s="162"/>
      <c r="C44" s="164"/>
      <c r="D44" s="32">
        <f>IF(D43=0,"",IF(D43&gt;P43,2,IF(D43=P43,1,0)))</f>
        <v>2</v>
      </c>
      <c r="E44" s="32">
        <f>IF(E43=0,"",IF(E43&gt;O43,2,IF(E43=O43,1,0)))</f>
        <v>0</v>
      </c>
      <c r="F44" s="32">
        <f>IF(F43=0,"",IF(F43&gt;N43,2,IF(F43=N43,1,0)))</f>
        <v>2</v>
      </c>
      <c r="G44" s="32">
        <f>IF(G43=0,"",IF(G43&gt;M43,2,IF(G43=M43,1,0)))</f>
        <v>2</v>
      </c>
      <c r="H44" s="78"/>
      <c r="I44" s="24"/>
      <c r="J44" s="25"/>
      <c r="K44" s="26"/>
      <c r="L44" s="78"/>
      <c r="M44" s="32">
        <f>IF(M43=0,"",IF(M43&gt;G43,2,IF(M43=G43,1,0)))</f>
        <v>0</v>
      </c>
      <c r="N44" s="32">
        <f>IF(N43=0,"",IF(N43&gt;F43,2,IF(N43=F43,1,0)))</f>
        <v>0</v>
      </c>
      <c r="O44" s="32">
        <f>IF(O43=0,"",IF(O43&gt;E43,2,IF(E43=O43,1,0)))</f>
        <v>2</v>
      </c>
      <c r="P44" s="32">
        <f>IF(P43=0,"",IF(P43&gt;D43,2,IF(P43=D43,1,0)))</f>
        <v>0</v>
      </c>
      <c r="Q44" s="166"/>
      <c r="R44" s="162"/>
    </row>
    <row r="45" spans="2:107" ht="30" customHeight="1" x14ac:dyDescent="0.25">
      <c r="B45" s="161">
        <v>13</v>
      </c>
      <c r="C45" s="163" t="s">
        <v>98</v>
      </c>
      <c r="D45" s="27">
        <v>92.5</v>
      </c>
      <c r="E45" s="27">
        <v>90.7</v>
      </c>
      <c r="F45" s="27">
        <v>94.9</v>
      </c>
      <c r="G45" s="27">
        <v>95.7</v>
      </c>
      <c r="H45" s="28">
        <f>IF(SUM(D45:G45)=0,0,SUM(D45:G45))</f>
        <v>373.8</v>
      </c>
      <c r="I45" s="29">
        <f>IF(SUM(D46:H46)=0,0,SUM(D46:H46))</f>
        <v>2</v>
      </c>
      <c r="J45" s="30" t="s">
        <v>15</v>
      </c>
      <c r="K45" s="31">
        <f>IF(SUM(M46:P46)=0,0,SUM(M46:P46))</f>
        <v>6</v>
      </c>
      <c r="L45" s="28">
        <f>IF(SUM(M45:P45)=0,0,SUM(M45:P45))</f>
        <v>392.8</v>
      </c>
      <c r="M45" s="27">
        <v>95.5</v>
      </c>
      <c r="N45" s="27">
        <v>100.1</v>
      </c>
      <c r="O45" s="27">
        <v>97.4</v>
      </c>
      <c r="P45" s="27">
        <v>99.8</v>
      </c>
      <c r="Q45" s="165" t="s">
        <v>97</v>
      </c>
      <c r="R45" s="161">
        <v>14</v>
      </c>
    </row>
    <row r="46" spans="2:107" ht="16.5" customHeight="1" x14ac:dyDescent="0.25">
      <c r="B46" s="162"/>
      <c r="C46" s="164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0</v>
      </c>
      <c r="G46" s="32">
        <f>IF(G45=0,"",IF(G45&gt;M45,2,IF(G45=M45,1,0)))</f>
        <v>2</v>
      </c>
      <c r="H46" s="78"/>
      <c r="I46" s="24"/>
      <c r="J46" s="25"/>
      <c r="K46" s="26"/>
      <c r="L46" s="78"/>
      <c r="M46" s="32">
        <f>IF(M45=0,"",IF(M45&gt;G45,2,IF(M45=G45,1,0)))</f>
        <v>0</v>
      </c>
      <c r="N46" s="32">
        <f>IF(N45=0,"",IF(N45&gt;F45,2,IF(N45=F45,1,0)))</f>
        <v>2</v>
      </c>
      <c r="O46" s="32">
        <f>IF(O45=0,"",IF(O45&gt;E45,2,IF(E45=O45,1,0)))</f>
        <v>2</v>
      </c>
      <c r="P46" s="32">
        <f>IF(P45=0,"",IF(P45&gt;D45,2,IF(P45=D45,1,0)))</f>
        <v>2</v>
      </c>
      <c r="Q46" s="166"/>
      <c r="R46" s="162"/>
    </row>
    <row r="47" spans="2:107" ht="16.5" customHeight="1" x14ac:dyDescent="0.25">
      <c r="B47" s="33"/>
      <c r="C47" s="167" t="str">
        <f>IF(AND(H47=0,L47=0),"",IF(OR(I47&gt;K47,K47&gt;I47),"kein Stechen erforderlich","Stechen"))</f>
        <v>kein Stechen erforderlich</v>
      </c>
      <c r="D47" s="168"/>
      <c r="E47" s="169"/>
      <c r="F47" s="170" t="s">
        <v>16</v>
      </c>
      <c r="G47" s="171"/>
      <c r="H47" s="34">
        <f>IF(SUM(H41:H46)=0,0,SUM(H41:H46))</f>
        <v>1172.7</v>
      </c>
      <c r="I47" s="79">
        <f>IF(SUM(I41:I46)=0,0,SUM(I41:I46))</f>
        <v>16</v>
      </c>
      <c r="J47" s="36" t="s">
        <v>15</v>
      </c>
      <c r="K47" s="80">
        <f>IF(SUM(K41:K46)=0,0,SUM(K41:K46))</f>
        <v>8</v>
      </c>
      <c r="L47" s="34">
        <f>IF(SUM(L41:L46)=0,0,SUM(L41:L46))</f>
        <v>1173.9000000000001</v>
      </c>
      <c r="M47" s="170" t="s">
        <v>16</v>
      </c>
      <c r="N47" s="171"/>
      <c r="O47" s="172" t="str">
        <f>C47</f>
        <v>kein Stechen erforderlich</v>
      </c>
      <c r="P47" s="173"/>
      <c r="Q47" s="174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53" t="str">
        <f>IF(C47="Stechen",B38,"")</f>
        <v/>
      </c>
      <c r="D49" s="154"/>
      <c r="E49" s="154"/>
      <c r="F49" s="155" t="s">
        <v>17</v>
      </c>
      <c r="G49" s="156"/>
      <c r="H49" s="155" t="s">
        <v>18</v>
      </c>
      <c r="I49" s="157"/>
      <c r="J49" s="156"/>
      <c r="K49" s="155" t="s">
        <v>19</v>
      </c>
      <c r="L49" s="156"/>
      <c r="M49" s="155" t="s">
        <v>20</v>
      </c>
      <c r="N49" s="156"/>
      <c r="O49" s="154" t="str">
        <f>IF(O47="Stechen",M38,"")</f>
        <v/>
      </c>
      <c r="P49" s="154"/>
      <c r="Q49" s="158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75" t="s">
        <v>14</v>
      </c>
      <c r="C50" s="175"/>
      <c r="D50" s="176" t="s">
        <v>21</v>
      </c>
      <c r="E50" s="176"/>
      <c r="F50" s="41">
        <v>1</v>
      </c>
      <c r="G50" s="42">
        <v>2</v>
      </c>
      <c r="H50" s="41">
        <v>3</v>
      </c>
      <c r="I50" s="177">
        <v>4</v>
      </c>
      <c r="J50" s="178"/>
      <c r="K50" s="41">
        <v>5</v>
      </c>
      <c r="L50" s="42">
        <v>6</v>
      </c>
      <c r="M50" s="41">
        <v>7</v>
      </c>
      <c r="N50" s="42">
        <v>8</v>
      </c>
      <c r="O50" s="176" t="s">
        <v>21</v>
      </c>
      <c r="P50" s="176"/>
      <c r="Q50" s="179" t="s">
        <v>14</v>
      </c>
      <c r="R50" s="179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45">
        <f>IF(SUM(F52,H52,K52,M52)=0,0,SUM(F52,H52,K52,M52))</f>
        <v>0</v>
      </c>
      <c r="C51" s="136" t="s">
        <v>22</v>
      </c>
      <c r="D51" s="138" t="s">
        <v>23</v>
      </c>
      <c r="E51" s="138"/>
      <c r="F51" s="43"/>
      <c r="G51" s="77"/>
      <c r="H51" s="43"/>
      <c r="I51" s="139"/>
      <c r="J51" s="140"/>
      <c r="K51" s="43"/>
      <c r="L51" s="77"/>
      <c r="M51" s="43"/>
      <c r="N51" s="77"/>
      <c r="O51" s="141" t="s">
        <v>23</v>
      </c>
      <c r="P51" s="138"/>
      <c r="Q51" s="149" t="s">
        <v>22</v>
      </c>
      <c r="R51" s="145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46"/>
      <c r="C52" s="137"/>
      <c r="D52" s="138" t="s">
        <v>14</v>
      </c>
      <c r="E52" s="142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159" t="str">
        <f>IF(I51="","",IF(I51&gt;H51,2,IF(I51=H51,1,0)))</f>
        <v/>
      </c>
      <c r="J52" s="160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141" t="s">
        <v>14</v>
      </c>
      <c r="P52" s="138"/>
      <c r="Q52" s="150"/>
      <c r="R52" s="146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45">
        <f>IF(SUM(F54,H54,K54,M54)=0,0,SUM(F54,H54,K54,M54))</f>
        <v>0</v>
      </c>
      <c r="C53" s="136" t="s">
        <v>24</v>
      </c>
      <c r="D53" s="138" t="s">
        <v>23</v>
      </c>
      <c r="E53" s="138"/>
      <c r="F53" s="43"/>
      <c r="G53" s="77"/>
      <c r="H53" s="43"/>
      <c r="I53" s="139"/>
      <c r="J53" s="140"/>
      <c r="K53" s="43"/>
      <c r="L53" s="77"/>
      <c r="M53" s="43"/>
      <c r="N53" s="77"/>
      <c r="O53" s="141" t="s">
        <v>23</v>
      </c>
      <c r="P53" s="138"/>
      <c r="Q53" s="149" t="s">
        <v>24</v>
      </c>
      <c r="R53" s="145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46"/>
      <c r="C54" s="137"/>
      <c r="D54" s="138" t="s">
        <v>14</v>
      </c>
      <c r="E54" s="142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43" t="str">
        <f>IF(I53="","",IF(I53&gt;H53,2,IF(I53=H53,1,0)))</f>
        <v/>
      </c>
      <c r="J54" s="144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41" t="s">
        <v>14</v>
      </c>
      <c r="P54" s="138"/>
      <c r="Q54" s="150"/>
      <c r="R54" s="146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45">
        <f>IF(SUM(F56,H56,K56,M56)=0,0,SUM(F56,H56,K56,M56))</f>
        <v>0</v>
      </c>
      <c r="C55" s="136" t="s">
        <v>25</v>
      </c>
      <c r="D55" s="138" t="s">
        <v>23</v>
      </c>
      <c r="E55" s="138"/>
      <c r="F55" s="49"/>
      <c r="G55" s="50"/>
      <c r="H55" s="49"/>
      <c r="I55" s="147"/>
      <c r="J55" s="148"/>
      <c r="K55" s="49"/>
      <c r="L55" s="50"/>
      <c r="M55" s="49"/>
      <c r="N55" s="50"/>
      <c r="O55" s="141" t="s">
        <v>23</v>
      </c>
      <c r="P55" s="138"/>
      <c r="Q55" s="149" t="s">
        <v>25</v>
      </c>
      <c r="R55" s="145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46"/>
      <c r="C56" s="137"/>
      <c r="D56" s="138" t="s">
        <v>14</v>
      </c>
      <c r="E56" s="138"/>
      <c r="F56" s="51" t="str">
        <f>IF(F55="","",IF(F55&gt;G55,2,IF(F55=G55,1,0)))</f>
        <v/>
      </c>
      <c r="G56" s="76" t="str">
        <f>IF(G55="","",IF(G55&gt;F55,2,IF(G55=F55,1,0)))</f>
        <v/>
      </c>
      <c r="H56" s="51" t="str">
        <f>IF(H55="","",IF(H55&gt;I55,2,IF(H55=I55,1,0)))</f>
        <v/>
      </c>
      <c r="I56" s="151" t="str">
        <f>IF(I55="","",IF(I55&gt;H55,2,IF(I55=H55,1,0)))</f>
        <v/>
      </c>
      <c r="J56" s="152" t="str">
        <f>IF(J55="","",IF(J55&gt;I55,2,IF(J55=I55,1,"")))</f>
        <v/>
      </c>
      <c r="K56" s="51" t="str">
        <f>IF(K55="","",IF(K55&gt;L55,2,IF(K55=L55,1,0)))</f>
        <v/>
      </c>
      <c r="L56" s="76" t="str">
        <f>IF(L55="","",IF(L55&gt;K55,2,IF(L55=K55,1,0)))</f>
        <v/>
      </c>
      <c r="M56" s="51" t="str">
        <f>IF(M55="","",IF(M55&gt;N55,2,IF(M55=N55,1,0)))</f>
        <v/>
      </c>
      <c r="N56" s="76" t="str">
        <f>IF(N55="","",IF(N55&gt;M55,2,IF(N55=M55,1,0)))</f>
        <v/>
      </c>
      <c r="O56" s="138" t="s">
        <v>14</v>
      </c>
      <c r="P56" s="138"/>
      <c r="Q56" s="150"/>
      <c r="R56" s="146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75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180" t="s">
        <v>1</v>
      </c>
      <c r="E58" s="180"/>
      <c r="F58" s="180"/>
      <c r="G58" s="6">
        <f>$G$2</f>
        <v>3</v>
      </c>
      <c r="H58" s="181" t="s">
        <v>2</v>
      </c>
      <c r="I58" s="181"/>
      <c r="J58" s="182">
        <v>43414</v>
      </c>
      <c r="K58" s="183"/>
      <c r="L58" s="183"/>
      <c r="M58" s="183"/>
      <c r="N58" s="2" t="s">
        <v>3</v>
      </c>
      <c r="O58" s="184" t="s">
        <v>30</v>
      </c>
      <c r="P58" s="184"/>
      <c r="Q58" s="184"/>
    </row>
    <row r="59" spans="2:108" ht="19.5" customHeight="1" x14ac:dyDescent="0.25"/>
    <row r="60" spans="2:108" ht="19.5" customHeight="1" x14ac:dyDescent="0.25">
      <c r="D60" s="190" t="str">
        <f>$D$4</f>
        <v>LUFTGEWEHR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2:108" ht="19.5" customHeight="1" x14ac:dyDescent="0.25">
      <c r="D61" s="192" t="str">
        <f>$D$5</f>
        <v>SAISON 2018 / 19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2:108" ht="19.5" customHeight="1" x14ac:dyDescent="0.25">
      <c r="D62" s="190" t="str">
        <f>$D$6</f>
        <v>Landesliga</v>
      </c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4" spans="2:108" ht="16.5" customHeight="1" x14ac:dyDescent="0.25">
      <c r="D64" s="193" t="s">
        <v>1</v>
      </c>
      <c r="E64" s="194"/>
      <c r="F64" s="194"/>
      <c r="G64" s="194"/>
      <c r="H64" s="194"/>
      <c r="I64" s="6">
        <f>$G$2</f>
        <v>3</v>
      </c>
      <c r="J64" s="81"/>
      <c r="K64" s="195" t="s">
        <v>6</v>
      </c>
      <c r="L64" s="195"/>
      <c r="M64" s="195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196" t="s">
        <v>57</v>
      </c>
      <c r="C66" s="197"/>
      <c r="D66" s="197"/>
      <c r="E66" s="197"/>
      <c r="F66" s="197"/>
      <c r="G66" s="198"/>
      <c r="H66" s="10">
        <f>IF(I75=0,0,IF(I75&gt;K75,3,IF(AND(I75=K75,I85=K85),1,I85)))</f>
        <v>0</v>
      </c>
      <c r="I66" s="199" t="s">
        <v>7</v>
      </c>
      <c r="J66" s="199"/>
      <c r="K66" s="199"/>
      <c r="L66" s="10">
        <f>IF(K75=0,0,IF(K75&gt;I75,3,IF(AND(K75=I75,K85=I85),1,K85)))</f>
        <v>3</v>
      </c>
      <c r="M66" s="196" t="s">
        <v>49</v>
      </c>
      <c r="N66" s="197"/>
      <c r="O66" s="197"/>
      <c r="P66" s="197"/>
      <c r="Q66" s="197"/>
      <c r="R66" s="198"/>
    </row>
    <row r="67" spans="1:108" ht="16.5" customHeight="1" thickBot="1" x14ac:dyDescent="0.3">
      <c r="C67" s="1" t="s">
        <v>111</v>
      </c>
    </row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185">
        <v>3</v>
      </c>
      <c r="C69" s="186" t="s">
        <v>105</v>
      </c>
      <c r="D69" s="17">
        <v>103.7</v>
      </c>
      <c r="E69" s="17">
        <v>100.3</v>
      </c>
      <c r="F69" s="17">
        <v>99.5</v>
      </c>
      <c r="G69" s="17">
        <v>101.8</v>
      </c>
      <c r="H69" s="18">
        <f>IF(SUM(D69:G69)=0,0,SUM(D69:G69))</f>
        <v>405.3</v>
      </c>
      <c r="I69" s="19">
        <f>IF(SUM(D70:H70)=0,0,SUM(D70:H70))</f>
        <v>6</v>
      </c>
      <c r="J69" s="20" t="s">
        <v>15</v>
      </c>
      <c r="K69" s="21">
        <f>IF(SUM(M70:P70)=0,0,SUM(M70:P70))</f>
        <v>2</v>
      </c>
      <c r="L69" s="18">
        <f>IF(SUM(M69:P69)=0,0,SUM(M69:P69))</f>
        <v>398.19999999999993</v>
      </c>
      <c r="M69" s="17">
        <v>99.4</v>
      </c>
      <c r="N69" s="17">
        <v>99.3</v>
      </c>
      <c r="O69" s="17">
        <v>101.1</v>
      </c>
      <c r="P69" s="17">
        <v>98.4</v>
      </c>
      <c r="Q69" s="188" t="s">
        <v>69</v>
      </c>
      <c r="R69" s="185">
        <v>4</v>
      </c>
    </row>
    <row r="70" spans="1:108" ht="16.5" customHeight="1" x14ac:dyDescent="0.25">
      <c r="B70" s="162"/>
      <c r="C70" s="187"/>
      <c r="D70" s="22">
        <f>IF(D69=0,"",IF(D69&gt;P69,2,IF(D69=P69,1,0)))</f>
        <v>2</v>
      </c>
      <c r="E70" s="22">
        <f>IF(E69=0,"",IF(E69&gt;O69,2,IF(E69=O69,1,0)))</f>
        <v>0</v>
      </c>
      <c r="F70" s="22">
        <f>IF(F69=0,"",IF(F69&gt;N69,2,IF(F69=N69,1,0)))</f>
        <v>2</v>
      </c>
      <c r="G70" s="22">
        <f>IF(G69=0,"",IF(G69&gt;M69,2,IF(G69=M69,1,0)))</f>
        <v>2</v>
      </c>
      <c r="H70" s="78"/>
      <c r="I70" s="24"/>
      <c r="J70" s="25"/>
      <c r="K70" s="26"/>
      <c r="L70" s="78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2</v>
      </c>
      <c r="P70" s="22">
        <f>IF(P69=0,"",IF(P69&gt;D69,2,IF(P69=D69,1,0)))</f>
        <v>0</v>
      </c>
      <c r="Q70" s="189"/>
      <c r="R70" s="162"/>
    </row>
    <row r="71" spans="1:108" ht="30" customHeight="1" x14ac:dyDescent="0.25">
      <c r="B71" s="161">
        <v>5</v>
      </c>
      <c r="C71" s="163" t="s">
        <v>83</v>
      </c>
      <c r="D71" s="27">
        <v>99.3</v>
      </c>
      <c r="E71" s="27">
        <v>100.4</v>
      </c>
      <c r="F71" s="27">
        <v>101.4</v>
      </c>
      <c r="G71" s="27">
        <v>98.5</v>
      </c>
      <c r="H71" s="28">
        <f>IF(SUM(D71:G71)=0,0,SUM(D71:G71))</f>
        <v>399.6</v>
      </c>
      <c r="I71" s="29">
        <f>IF(SUM(D72:H72)=0,0,SUM(D72:H72))</f>
        <v>4</v>
      </c>
      <c r="J71" s="30" t="s">
        <v>15</v>
      </c>
      <c r="K71" s="31">
        <f>IF(SUM(M72:P72)=0,0,SUM(M72:P72))</f>
        <v>4</v>
      </c>
      <c r="L71" s="28">
        <f>IF(SUM(M71:P71)=0,0,SUM(M71:P71))</f>
        <v>396.9</v>
      </c>
      <c r="M71" s="27">
        <v>99.9</v>
      </c>
      <c r="N71" s="27">
        <v>98.1</v>
      </c>
      <c r="O71" s="27">
        <v>98.7</v>
      </c>
      <c r="P71" s="27">
        <v>100.2</v>
      </c>
      <c r="Q71" s="165" t="s">
        <v>71</v>
      </c>
      <c r="R71" s="161">
        <v>6</v>
      </c>
    </row>
    <row r="72" spans="1:108" ht="16.5" customHeight="1" x14ac:dyDescent="0.25">
      <c r="B72" s="162"/>
      <c r="C72" s="164"/>
      <c r="D72" s="32">
        <f>IF(D71=0,"",IF(D71&gt;P71,2,IF(D71=P71,1,0)))</f>
        <v>0</v>
      </c>
      <c r="E72" s="32">
        <f>IF(E71=0,"",IF(E71&gt;O71,2,IF(E71=O71,1,0)))</f>
        <v>2</v>
      </c>
      <c r="F72" s="32">
        <f>IF(F71=0,"",IF(F71&gt;N71,2,IF(F71=N71,1,0)))</f>
        <v>2</v>
      </c>
      <c r="G72" s="32">
        <f>IF(G71=0,"",IF(G71&gt;M71,2,IF(G71=M71,1,0)))</f>
        <v>0</v>
      </c>
      <c r="H72" s="78"/>
      <c r="I72" s="24"/>
      <c r="J72" s="25"/>
      <c r="K72" s="26"/>
      <c r="L72" s="78"/>
      <c r="M72" s="32">
        <f>IF(M71=0,"",IF(M71&gt;G71,2,IF(M71=G71,1,0)))</f>
        <v>2</v>
      </c>
      <c r="N72" s="32">
        <f>IF(N71=0,"",IF(N71&gt;F71,2,IF(N71=F71,1,0)))</f>
        <v>0</v>
      </c>
      <c r="O72" s="32">
        <f>IF(O71=0,"",IF(O71&gt;E71,2,IF(E71=O71,1,0)))</f>
        <v>0</v>
      </c>
      <c r="P72" s="32">
        <f>IF(P71=0,"",IF(P71&gt;D71,2,IF(P71=D71,1,0)))</f>
        <v>2</v>
      </c>
      <c r="Q72" s="166"/>
      <c r="R72" s="162"/>
    </row>
    <row r="73" spans="1:108" ht="30" customHeight="1" x14ac:dyDescent="0.25">
      <c r="B73" s="161">
        <v>7</v>
      </c>
      <c r="C73" s="163" t="s">
        <v>106</v>
      </c>
      <c r="D73" s="27">
        <v>95</v>
      </c>
      <c r="E73" s="27">
        <v>97</v>
      </c>
      <c r="F73" s="27">
        <v>97.2</v>
      </c>
      <c r="G73" s="27">
        <v>98.3</v>
      </c>
      <c r="H73" s="28">
        <f>IF(SUM(D73:G73)=0,0,SUM(D73:G73))</f>
        <v>387.5</v>
      </c>
      <c r="I73" s="29">
        <f>IF(SUM(D74:H74)=0,0,SUM(D74:H74))</f>
        <v>1</v>
      </c>
      <c r="J73" s="30" t="s">
        <v>15</v>
      </c>
      <c r="K73" s="31">
        <f>IF(SUM(M74:P74)=0,0,SUM(M74:P74))</f>
        <v>7</v>
      </c>
      <c r="L73" s="28">
        <f>IF(SUM(M73:P73)=0,0,SUM(M73:P73))</f>
        <v>392.2</v>
      </c>
      <c r="M73" s="27">
        <v>100.1</v>
      </c>
      <c r="N73" s="27">
        <v>97.4</v>
      </c>
      <c r="O73" s="27">
        <v>99.7</v>
      </c>
      <c r="P73" s="27">
        <v>95</v>
      </c>
      <c r="Q73" s="165" t="s">
        <v>73</v>
      </c>
      <c r="R73" s="161">
        <v>8</v>
      </c>
    </row>
    <row r="74" spans="1:108" ht="16.5" customHeight="1" x14ac:dyDescent="0.25">
      <c r="B74" s="162"/>
      <c r="C74" s="164"/>
      <c r="D74" s="32">
        <f>IF(D73=0,"",IF(D73&gt;P73,2,IF(D73=P73,1,0)))</f>
        <v>1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0</v>
      </c>
      <c r="H74" s="78"/>
      <c r="I74" s="24"/>
      <c r="J74" s="25"/>
      <c r="K74" s="26"/>
      <c r="L74" s="78"/>
      <c r="M74" s="32">
        <f>IF(M73=0,"",IF(M73&gt;G73,2,IF(M73=G73,1,0)))</f>
        <v>2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1</v>
      </c>
      <c r="Q74" s="166"/>
      <c r="R74" s="162"/>
    </row>
    <row r="75" spans="1:108" ht="16.5" customHeight="1" x14ac:dyDescent="0.25">
      <c r="B75" s="33"/>
      <c r="C75" s="167" t="str">
        <f>IF(AND(H75=0,L75=0),"",IF(OR(I75&gt;K75,K75&gt;I75),"kein Stechen erforderlich","Stechen"))</f>
        <v>kein Stechen erforderlich</v>
      </c>
      <c r="D75" s="168"/>
      <c r="E75" s="169"/>
      <c r="F75" s="170" t="s">
        <v>16</v>
      </c>
      <c r="G75" s="171"/>
      <c r="H75" s="34">
        <f>IF(SUM(H69:H74)=0,0,SUM(H69:H74))</f>
        <v>1192.4000000000001</v>
      </c>
      <c r="I75" s="79">
        <f>IF(SUM(I69:I74)=0,0,SUM(I69:I74))</f>
        <v>11</v>
      </c>
      <c r="J75" s="36" t="s">
        <v>15</v>
      </c>
      <c r="K75" s="80">
        <f>IF(SUM(K69:K74)=0,0,SUM(K69:K74))</f>
        <v>13</v>
      </c>
      <c r="L75" s="34">
        <f>IF(SUM(L69:L74)=0,0,SUM(L69:L74))</f>
        <v>1187.3</v>
      </c>
      <c r="M75" s="170" t="s">
        <v>16</v>
      </c>
      <c r="N75" s="171"/>
      <c r="O75" s="172" t="str">
        <f>C75</f>
        <v>kein Stechen erforderlich</v>
      </c>
      <c r="P75" s="173"/>
      <c r="Q75" s="174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53"/>
      <c r="D77" s="154"/>
      <c r="E77" s="154"/>
      <c r="F77" s="155" t="s">
        <v>17</v>
      </c>
      <c r="G77" s="156"/>
      <c r="H77" s="155" t="s">
        <v>18</v>
      </c>
      <c r="I77" s="157"/>
      <c r="J77" s="156"/>
      <c r="K77" s="155" t="s">
        <v>19</v>
      </c>
      <c r="L77" s="156"/>
      <c r="M77" s="155" t="s">
        <v>20</v>
      </c>
      <c r="N77" s="156"/>
      <c r="O77" s="154" t="str">
        <f>IF(O75="Stechen",M66,"")</f>
        <v/>
      </c>
      <c r="P77" s="154"/>
      <c r="Q77" s="158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75" t="s">
        <v>14</v>
      </c>
      <c r="C78" s="175"/>
      <c r="D78" s="176" t="s">
        <v>21</v>
      </c>
      <c r="E78" s="176"/>
      <c r="F78" s="41">
        <v>1</v>
      </c>
      <c r="G78" s="42">
        <v>2</v>
      </c>
      <c r="H78" s="41">
        <v>3</v>
      </c>
      <c r="I78" s="177">
        <v>4</v>
      </c>
      <c r="J78" s="178"/>
      <c r="K78" s="41">
        <v>5</v>
      </c>
      <c r="L78" s="42">
        <v>6</v>
      </c>
      <c r="M78" s="41">
        <v>7</v>
      </c>
      <c r="N78" s="42">
        <v>8</v>
      </c>
      <c r="O78" s="176" t="s">
        <v>21</v>
      </c>
      <c r="P78" s="176"/>
      <c r="Q78" s="179" t="s">
        <v>14</v>
      </c>
      <c r="R78" s="179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45">
        <f>IF(SUM(F80,H80,K80,M80)=0,0,SUM(F80,H80,K80,M80))</f>
        <v>0</v>
      </c>
      <c r="C79" s="136" t="s">
        <v>22</v>
      </c>
      <c r="D79" s="138" t="s">
        <v>23</v>
      </c>
      <c r="E79" s="138"/>
      <c r="F79" s="43"/>
      <c r="G79" s="77"/>
      <c r="H79" s="43"/>
      <c r="I79" s="139"/>
      <c r="J79" s="140"/>
      <c r="K79" s="43"/>
      <c r="L79" s="77"/>
      <c r="M79" s="43"/>
      <c r="N79" s="77"/>
      <c r="O79" s="141" t="s">
        <v>23</v>
      </c>
      <c r="P79" s="138"/>
      <c r="Q79" s="149" t="s">
        <v>22</v>
      </c>
      <c r="R79" s="145">
        <f>IF(SUM(N80,L80,I80,G80)=0,0,SUM(N80,L80,I80,G80))</f>
        <v>0</v>
      </c>
      <c r="S79" s="1">
        <f>IF(R79&gt;B79,1,0)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46"/>
      <c r="C80" s="137"/>
      <c r="D80" s="138" t="s">
        <v>14</v>
      </c>
      <c r="E80" s="142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59" t="str">
        <f>IF(I79="","",IF(I79&gt;H79,2,IF(I79=H79,1,0)))</f>
        <v/>
      </c>
      <c r="J80" s="160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41" t="s">
        <v>14</v>
      </c>
      <c r="P80" s="138"/>
      <c r="Q80" s="150"/>
      <c r="R80" s="146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45">
        <f>IF(SUM(F82,H82,K82,M82)=0,0,SUM(F82,H82,K82,M82))</f>
        <v>0</v>
      </c>
      <c r="C81" s="136" t="s">
        <v>24</v>
      </c>
      <c r="D81" s="138" t="s">
        <v>23</v>
      </c>
      <c r="E81" s="138"/>
      <c r="F81" s="43"/>
      <c r="G81" s="77"/>
      <c r="H81" s="43"/>
      <c r="I81" s="139"/>
      <c r="J81" s="140"/>
      <c r="K81" s="43"/>
      <c r="L81" s="77"/>
      <c r="M81" s="43"/>
      <c r="N81" s="77"/>
      <c r="O81" s="141" t="s">
        <v>23</v>
      </c>
      <c r="P81" s="138"/>
      <c r="Q81" s="149" t="s">
        <v>24</v>
      </c>
      <c r="R81" s="145">
        <f>IF(SUM(N82,L82,I82,G82)=0,0,SUM(N82,L82,I82,G82))</f>
        <v>0</v>
      </c>
      <c r="S81" s="1">
        <f>IF(R81&gt;B81,1,0)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46"/>
      <c r="C82" s="137"/>
      <c r="D82" s="138" t="s">
        <v>14</v>
      </c>
      <c r="E82" s="142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43" t="str">
        <f>IF(I81="","",IF(I81&gt;H81,2,IF(I81=H81,1,0)))</f>
        <v/>
      </c>
      <c r="J82" s="144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41" t="s">
        <v>14</v>
      </c>
      <c r="P82" s="138"/>
      <c r="Q82" s="150"/>
      <c r="R82" s="146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45">
        <f>IF(SUM(F84,H84,K84,M84)=0,0,SUM(F84,H84,K84,M84))</f>
        <v>0</v>
      </c>
      <c r="C83" s="136" t="s">
        <v>25</v>
      </c>
      <c r="D83" s="138" t="s">
        <v>23</v>
      </c>
      <c r="E83" s="138"/>
      <c r="F83" s="49"/>
      <c r="G83" s="50"/>
      <c r="H83" s="49"/>
      <c r="I83" s="147"/>
      <c r="J83" s="148"/>
      <c r="K83" s="49"/>
      <c r="L83" s="50"/>
      <c r="M83" s="49"/>
      <c r="N83" s="50"/>
      <c r="O83" s="141" t="s">
        <v>23</v>
      </c>
      <c r="P83" s="138"/>
      <c r="Q83" s="149" t="s">
        <v>25</v>
      </c>
      <c r="R83" s="145">
        <f>IF(SUM(N84,L84,I84,G84)=0,0,SUM(N84,L84,I84,G84))</f>
        <v>0</v>
      </c>
      <c r="S83" s="1">
        <f>IF(R83&gt;B83,1,0)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46"/>
      <c r="C84" s="137"/>
      <c r="D84" s="138" t="s">
        <v>14</v>
      </c>
      <c r="E84" s="138"/>
      <c r="F84" s="51" t="str">
        <f>IF(F83="","",IF(F83&gt;G83,2,IF(F83=G83,1,0)))</f>
        <v/>
      </c>
      <c r="G84" s="76" t="str">
        <f>IF(G83="","",IF(G83&gt;F83,2,IF(G83=F83,1,0)))</f>
        <v/>
      </c>
      <c r="H84" s="51" t="str">
        <f>IF(H83="","",IF(H83&gt;I83,2,IF(H83=I83,1,0)))</f>
        <v/>
      </c>
      <c r="I84" s="151" t="str">
        <f>IF(I83="","",IF(I83&gt;H83,2,IF(I83=H83,1,0)))</f>
        <v/>
      </c>
      <c r="J84" s="152" t="str">
        <f>IF(J83="","",IF(J83&gt;I83,2,IF(J83=I83,1,"")))</f>
        <v/>
      </c>
      <c r="K84" s="51" t="str">
        <f>IF(K83="","",IF(K83&gt;L83,2,IF(K83=L83,1,0)))</f>
        <v/>
      </c>
      <c r="L84" s="76" t="str">
        <f>IF(L83="","",IF(L83&gt;K83,2,IF(L83=K83,1,0)))</f>
        <v/>
      </c>
      <c r="M84" s="51" t="str">
        <f>IF(M83="","",IF(M83&gt;N83,2,IF(M83=N83,1,0)))</f>
        <v/>
      </c>
      <c r="N84" s="76" t="str">
        <f>IF(N83="","",IF(N83&gt;M83,2,IF(N83=M83,1,0)))</f>
        <v/>
      </c>
      <c r="O84" s="138" t="s">
        <v>14</v>
      </c>
      <c r="P84" s="138"/>
      <c r="Q84" s="150"/>
      <c r="R84" s="146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75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S85" s="1">
        <f>SUM(S79:S84)</f>
        <v>0</v>
      </c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180" t="s">
        <v>1</v>
      </c>
      <c r="E86" s="180"/>
      <c r="F86" s="180"/>
      <c r="G86" s="6">
        <f>$G$2</f>
        <v>3</v>
      </c>
      <c r="H86" s="181" t="s">
        <v>2</v>
      </c>
      <c r="I86" s="181"/>
      <c r="J86" s="182">
        <v>43414</v>
      </c>
      <c r="K86" s="183"/>
      <c r="L86" s="183"/>
      <c r="M86" s="183"/>
      <c r="N86" s="2" t="s">
        <v>3</v>
      </c>
      <c r="O86" s="184" t="s">
        <v>30</v>
      </c>
      <c r="P86" s="184"/>
      <c r="Q86" s="184"/>
    </row>
    <row r="87" spans="1:108" ht="19.5" customHeight="1" x14ac:dyDescent="0.25"/>
    <row r="88" spans="1:108" ht="19.5" customHeight="1" x14ac:dyDescent="0.25">
      <c r="D88" s="190" t="str">
        <f>$D$4</f>
        <v>LUFTGEWEHR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</row>
    <row r="89" spans="1:108" ht="19.5" customHeight="1" x14ac:dyDescent="0.25">
      <c r="D89" s="192" t="str">
        <f>$D$5</f>
        <v>SAISON 2018 / 19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</row>
    <row r="90" spans="1:108" ht="19.5" customHeight="1" x14ac:dyDescent="0.25">
      <c r="D90" s="190" t="str">
        <f>$D$6</f>
        <v>Landesliga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</row>
    <row r="91" spans="1:108" ht="19.5" customHeight="1" x14ac:dyDescent="0.25"/>
    <row r="92" spans="1:108" ht="16.5" customHeight="1" x14ac:dyDescent="0.25">
      <c r="D92" s="193" t="s">
        <v>1</v>
      </c>
      <c r="E92" s="194"/>
      <c r="F92" s="194"/>
      <c r="G92" s="194"/>
      <c r="H92" s="194"/>
      <c r="I92" s="6">
        <f>$G$2</f>
        <v>3</v>
      </c>
      <c r="J92" s="81"/>
      <c r="K92" s="195" t="s">
        <v>6</v>
      </c>
      <c r="L92" s="195"/>
      <c r="M92" s="195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196" t="s">
        <v>56</v>
      </c>
      <c r="C94" s="197"/>
      <c r="D94" s="197"/>
      <c r="E94" s="197"/>
      <c r="F94" s="197"/>
      <c r="G94" s="198"/>
      <c r="H94" s="10">
        <f>IF(I103=0,0,IF(I103&gt;K103,3,IF(AND(I103=K103,I113=K113),1,I113)))</f>
        <v>3</v>
      </c>
      <c r="I94" s="199" t="s">
        <v>7</v>
      </c>
      <c r="J94" s="199"/>
      <c r="K94" s="199"/>
      <c r="L94" s="10">
        <f>IF(K103=0,0,IF(K103&gt;I103,3,IF(AND(K103=I103,K113=I113),1,K113)))</f>
        <v>0</v>
      </c>
      <c r="M94" s="196" t="s">
        <v>52</v>
      </c>
      <c r="N94" s="197"/>
      <c r="O94" s="197"/>
      <c r="P94" s="197"/>
      <c r="Q94" s="197"/>
      <c r="R94" s="198"/>
    </row>
    <row r="95" spans="1:108" ht="16.5" customHeight="1" thickBot="1" x14ac:dyDescent="0.3">
      <c r="C95" s="1" t="s">
        <v>111</v>
      </c>
    </row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185">
        <v>9</v>
      </c>
      <c r="C97" s="186" t="s">
        <v>104</v>
      </c>
      <c r="D97" s="17">
        <v>98.3</v>
      </c>
      <c r="E97" s="17">
        <v>102.5</v>
      </c>
      <c r="F97" s="17">
        <v>101.9</v>
      </c>
      <c r="G97" s="17">
        <v>100.9</v>
      </c>
      <c r="H97" s="18">
        <f>IF(SUM(D97:G97)=0,0,SUM(D97:G97))</f>
        <v>403.6</v>
      </c>
      <c r="I97" s="19">
        <f>IF(SUM(D98:H98)=0,0,SUM(D98:H98))</f>
        <v>8</v>
      </c>
      <c r="J97" s="20" t="s">
        <v>15</v>
      </c>
      <c r="K97" s="21">
        <f>IF(SUM(M98:P98)=0,0,SUM(M98:P98))</f>
        <v>0</v>
      </c>
      <c r="L97" s="18">
        <f>IF(SUM(M97:P97)=0,0,SUM(M97:P97))</f>
        <v>371.1</v>
      </c>
      <c r="M97" s="17">
        <v>95.4</v>
      </c>
      <c r="N97" s="17">
        <v>95.7</v>
      </c>
      <c r="O97" s="17">
        <v>90.7</v>
      </c>
      <c r="P97" s="17">
        <v>89.3</v>
      </c>
      <c r="Q97" s="165" t="s">
        <v>95</v>
      </c>
      <c r="R97" s="185">
        <v>10</v>
      </c>
    </row>
    <row r="98" spans="2:108" ht="16.5" customHeight="1" x14ac:dyDescent="0.25">
      <c r="B98" s="162"/>
      <c r="C98" s="187"/>
      <c r="D98" s="22">
        <f>IF(D97=0,"",IF(D97&gt;P97,2,IF(D97=P97,1,0)))</f>
        <v>2</v>
      </c>
      <c r="E98" s="22">
        <f>IF(E97=0,"",IF(E97&gt;O97,2,IF(E97=O97,1,0)))</f>
        <v>2</v>
      </c>
      <c r="F98" s="22">
        <f>IF(F97=0,"",IF(F97&gt;N97,2,IF(F97=N97,1,0)))</f>
        <v>2</v>
      </c>
      <c r="G98" s="22">
        <f>IF(G97=0,"",IF(G97&gt;M97,2,IF(G97=M97,1,0)))</f>
        <v>2</v>
      </c>
      <c r="H98" s="78"/>
      <c r="I98" s="24"/>
      <c r="J98" s="25"/>
      <c r="K98" s="26"/>
      <c r="L98" s="78"/>
      <c r="M98" s="22">
        <f>IF(M97=0,"",IF(M97&gt;G97,2,IF(M97=G97,1,0)))</f>
        <v>0</v>
      </c>
      <c r="N98" s="22">
        <f>IF(N97=0,"",IF(N97&gt;F97,2,IF(N97=F97,1,0)))</f>
        <v>0</v>
      </c>
      <c r="O98" s="22">
        <f>IF(O97=0,"",IF(O97&gt;E97,2,IF(E97=O97,1,0)))</f>
        <v>0</v>
      </c>
      <c r="P98" s="22">
        <f>IF(P97=0,"",IF(P97&gt;D97,2,IF(P97=D97,1,0)))</f>
        <v>0</v>
      </c>
      <c r="Q98" s="166"/>
      <c r="R98" s="162"/>
    </row>
    <row r="99" spans="2:108" ht="30" customHeight="1" x14ac:dyDescent="0.25">
      <c r="B99" s="161">
        <v>11</v>
      </c>
      <c r="C99" s="163" t="s">
        <v>70</v>
      </c>
      <c r="D99" s="27">
        <v>94.7</v>
      </c>
      <c r="E99" s="27">
        <v>98.7</v>
      </c>
      <c r="F99" s="27">
        <v>98.6</v>
      </c>
      <c r="G99" s="27">
        <v>101.8</v>
      </c>
      <c r="H99" s="28">
        <f>IF(SUM(D99:G99)=0,0,SUM(D99:G99))</f>
        <v>393.8</v>
      </c>
      <c r="I99" s="29">
        <f>IF(SUM(D100:H100)=0,0,SUM(D100:H100))</f>
        <v>6</v>
      </c>
      <c r="J99" s="30" t="s">
        <v>15</v>
      </c>
      <c r="K99" s="31">
        <f>IF(SUM(M100:P100)=0,0,SUM(M100:P100))</f>
        <v>2</v>
      </c>
      <c r="L99" s="28">
        <f>IF(SUM(M99:P99)=0,0,SUM(M99:P99))</f>
        <v>377.2</v>
      </c>
      <c r="M99" s="27">
        <v>91.1</v>
      </c>
      <c r="N99" s="27">
        <v>95</v>
      </c>
      <c r="O99" s="27">
        <v>92.8</v>
      </c>
      <c r="P99" s="27">
        <v>98.3</v>
      </c>
      <c r="Q99" s="165" t="s">
        <v>93</v>
      </c>
      <c r="R99" s="161">
        <v>12</v>
      </c>
    </row>
    <row r="100" spans="2:108" ht="16.5" customHeight="1" x14ac:dyDescent="0.25">
      <c r="B100" s="162"/>
      <c r="C100" s="164"/>
      <c r="D100" s="32">
        <f>IF(D99=0,"",IF(D99&gt;P99,2,IF(D99=P99,1,0)))</f>
        <v>0</v>
      </c>
      <c r="E100" s="32">
        <f>IF(E99=0,"",IF(E99&gt;O99,2,IF(E99=O99,1,0)))</f>
        <v>2</v>
      </c>
      <c r="F100" s="32">
        <f>IF(F99=0,"",IF(F99&gt;N99,2,IF(F99=N99,1,0)))</f>
        <v>2</v>
      </c>
      <c r="G100" s="32">
        <f>IF(G99=0,"",IF(G99&gt;M99,2,IF(G99=M99,1,0)))</f>
        <v>2</v>
      </c>
      <c r="H100" s="78"/>
      <c r="I100" s="24"/>
      <c r="J100" s="25"/>
      <c r="K100" s="26"/>
      <c r="L100" s="78"/>
      <c r="M100" s="32">
        <f>IF(M99=0,"",IF(M99&gt;G99,2,IF(M99=G99,1,0)))</f>
        <v>0</v>
      </c>
      <c r="N100" s="32">
        <f>IF(N99=0,"",IF(N99&gt;F99,2,IF(N99=F99,1,0)))</f>
        <v>0</v>
      </c>
      <c r="O100" s="32">
        <f>IF(O99=0,"",IF(O99&gt;E99,2,IF(E99=O99,1,0)))</f>
        <v>0</v>
      </c>
      <c r="P100" s="32">
        <f>IF(P99=0,"",IF(P99&gt;D99,2,IF(P99=D99,1,0)))</f>
        <v>2</v>
      </c>
      <c r="Q100" s="166"/>
      <c r="R100" s="162"/>
    </row>
    <row r="101" spans="2:108" ht="30" customHeight="1" x14ac:dyDescent="0.25">
      <c r="B101" s="161">
        <v>13</v>
      </c>
      <c r="C101" s="163" t="s">
        <v>72</v>
      </c>
      <c r="D101" s="27">
        <v>98.4</v>
      </c>
      <c r="E101" s="27">
        <v>100.2</v>
      </c>
      <c r="F101" s="27">
        <v>99.3</v>
      </c>
      <c r="G101" s="27">
        <v>98.9</v>
      </c>
      <c r="H101" s="28">
        <f>IF(SUM(D101:G101)=0,0,SUM(D101:G101))</f>
        <v>396.80000000000007</v>
      </c>
      <c r="I101" s="29">
        <f>IF(SUM(D102:H102)=0,0,SUM(D102:H102))</f>
        <v>8</v>
      </c>
      <c r="J101" s="30" t="s">
        <v>15</v>
      </c>
      <c r="K101" s="31">
        <f>IF(SUM(M102:P102)=0,0,SUM(M102:P102))</f>
        <v>0</v>
      </c>
      <c r="L101" s="28">
        <f>IF(SUM(M101:P101)=0,0,SUM(M101:P101))</f>
        <v>366.8</v>
      </c>
      <c r="M101" s="27">
        <v>96.2</v>
      </c>
      <c r="N101" s="27">
        <v>91.7</v>
      </c>
      <c r="O101" s="27">
        <v>89.6</v>
      </c>
      <c r="P101" s="27">
        <v>89.3</v>
      </c>
      <c r="Q101" s="165" t="s">
        <v>99</v>
      </c>
      <c r="R101" s="161">
        <v>14</v>
      </c>
    </row>
    <row r="102" spans="2:108" ht="16.5" customHeight="1" x14ac:dyDescent="0.25">
      <c r="B102" s="162"/>
      <c r="C102" s="164"/>
      <c r="D102" s="32">
        <f>IF(D101=0,"",IF(D101&gt;P101,2,IF(D101=P101,1,0)))</f>
        <v>2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2</v>
      </c>
      <c r="H102" s="78"/>
      <c r="I102" s="24"/>
      <c r="J102" s="25"/>
      <c r="K102" s="26"/>
      <c r="L102" s="78"/>
      <c r="M102" s="32">
        <f>IF(M101=0,"",IF(M101&gt;G101,2,IF(M101=G101,1,0)))</f>
        <v>0</v>
      </c>
      <c r="N102" s="32">
        <f>IF(N101=0,"",IF(N101&gt;F101,2,IF(N101=F101,1,0)))</f>
        <v>0</v>
      </c>
      <c r="O102" s="32">
        <f>IF(O101=0,"",IF(O101&gt;E101,2,IF(E101=O101,1,0)))</f>
        <v>0</v>
      </c>
      <c r="P102" s="32">
        <f>IF(P101=0,"",IF(P101&gt;D101,2,IF(P101=D101,1,0)))</f>
        <v>0</v>
      </c>
      <c r="Q102" s="166"/>
      <c r="R102" s="162"/>
    </row>
    <row r="103" spans="2:108" ht="16.5" customHeight="1" x14ac:dyDescent="0.25">
      <c r="B103" s="33"/>
      <c r="C103" s="167" t="str">
        <f>IF(AND(H103=0,L103=0),"",IF(OR(I103&gt;K103,K103&gt;I103),"kein Stechen erforderlich","Stechen"))</f>
        <v>kein Stechen erforderlich</v>
      </c>
      <c r="D103" s="168"/>
      <c r="E103" s="169"/>
      <c r="F103" s="170" t="s">
        <v>16</v>
      </c>
      <c r="G103" s="171"/>
      <c r="H103" s="34">
        <f>IF(SUM(H97:H102)=0,0,SUM(H97:H102))</f>
        <v>1194.2000000000003</v>
      </c>
      <c r="I103" s="79">
        <f>IF(SUM(I97:I102)=0,0,SUM(I97:I102))</f>
        <v>22</v>
      </c>
      <c r="J103" s="36" t="s">
        <v>15</v>
      </c>
      <c r="K103" s="80">
        <f>IF(SUM(K97:K102)=0,0,SUM(K97:K102))</f>
        <v>2</v>
      </c>
      <c r="L103" s="34">
        <f>IF(SUM(L97:L102)=0,0,SUM(L97:L102))</f>
        <v>1115.0999999999999</v>
      </c>
      <c r="M103" s="170" t="s">
        <v>16</v>
      </c>
      <c r="N103" s="171"/>
      <c r="O103" s="172" t="str">
        <f>C103</f>
        <v>kein Stechen erforderlich</v>
      </c>
      <c r="P103" s="173"/>
      <c r="Q103" s="174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53" t="str">
        <f>IF(C103="Stechen",B94,"")</f>
        <v/>
      </c>
      <c r="D105" s="154"/>
      <c r="E105" s="154"/>
      <c r="F105" s="155" t="s">
        <v>17</v>
      </c>
      <c r="G105" s="156"/>
      <c r="H105" s="155" t="s">
        <v>18</v>
      </c>
      <c r="I105" s="157"/>
      <c r="J105" s="156"/>
      <c r="K105" s="155" t="s">
        <v>19</v>
      </c>
      <c r="L105" s="156"/>
      <c r="M105" s="155" t="s">
        <v>20</v>
      </c>
      <c r="N105" s="156"/>
      <c r="O105" s="154" t="str">
        <f>IF(O103="Stechen",M94,"")</f>
        <v/>
      </c>
      <c r="P105" s="154"/>
      <c r="Q105" s="158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75" t="s">
        <v>14</v>
      </c>
      <c r="C106" s="175"/>
      <c r="D106" s="176" t="s">
        <v>21</v>
      </c>
      <c r="E106" s="176"/>
      <c r="F106" s="41">
        <v>1</v>
      </c>
      <c r="G106" s="42">
        <v>2</v>
      </c>
      <c r="H106" s="41">
        <v>3</v>
      </c>
      <c r="I106" s="177">
        <v>4</v>
      </c>
      <c r="J106" s="178"/>
      <c r="K106" s="41">
        <v>5</v>
      </c>
      <c r="L106" s="42">
        <v>6</v>
      </c>
      <c r="M106" s="41">
        <v>7</v>
      </c>
      <c r="N106" s="42">
        <v>8</v>
      </c>
      <c r="O106" s="176" t="s">
        <v>21</v>
      </c>
      <c r="P106" s="176"/>
      <c r="Q106" s="179" t="s">
        <v>14</v>
      </c>
      <c r="R106" s="179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45">
        <f>IF(SUM(F108,H108,K108,M108)=0,0,SUM(F108,H108,K108,M108))</f>
        <v>0</v>
      </c>
      <c r="C107" s="136" t="s">
        <v>22</v>
      </c>
      <c r="D107" s="138" t="s">
        <v>23</v>
      </c>
      <c r="E107" s="138"/>
      <c r="F107" s="43"/>
      <c r="G107" s="77"/>
      <c r="H107" s="43"/>
      <c r="I107" s="139"/>
      <c r="J107" s="140"/>
      <c r="K107" s="43"/>
      <c r="L107" s="77"/>
      <c r="M107" s="43"/>
      <c r="N107" s="77"/>
      <c r="O107" s="141" t="s">
        <v>23</v>
      </c>
      <c r="P107" s="138"/>
      <c r="Q107" s="149" t="s">
        <v>22</v>
      </c>
      <c r="R107" s="145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46"/>
      <c r="C108" s="137"/>
      <c r="D108" s="138" t="s">
        <v>14</v>
      </c>
      <c r="E108" s="142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159" t="str">
        <f>IF(I107="","",IF(I107&gt;H107,2,IF(I107=H107,1,0)))</f>
        <v/>
      </c>
      <c r="J108" s="160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41" t="s">
        <v>14</v>
      </c>
      <c r="P108" s="138"/>
      <c r="Q108" s="150"/>
      <c r="R108" s="146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45">
        <f>IF(SUM(F110,H110,K110,M110)=0,0,SUM(F110,H110,K110,M110))</f>
        <v>0</v>
      </c>
      <c r="C109" s="136" t="s">
        <v>24</v>
      </c>
      <c r="D109" s="138" t="s">
        <v>23</v>
      </c>
      <c r="E109" s="138"/>
      <c r="F109" s="43"/>
      <c r="G109" s="77"/>
      <c r="H109" s="43"/>
      <c r="I109" s="139"/>
      <c r="J109" s="140"/>
      <c r="K109" s="43"/>
      <c r="L109" s="77"/>
      <c r="M109" s="43"/>
      <c r="N109" s="77"/>
      <c r="O109" s="141" t="s">
        <v>23</v>
      </c>
      <c r="P109" s="138"/>
      <c r="Q109" s="149" t="s">
        <v>24</v>
      </c>
      <c r="R109" s="145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46"/>
      <c r="C110" s="137"/>
      <c r="D110" s="138" t="s">
        <v>14</v>
      </c>
      <c r="E110" s="142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43" t="str">
        <f>IF(I109="","",IF(I109&gt;H109,2,IF(I109=H109,1,0)))</f>
        <v/>
      </c>
      <c r="J110" s="144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41" t="s">
        <v>14</v>
      </c>
      <c r="P110" s="138"/>
      <c r="Q110" s="150"/>
      <c r="R110" s="146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45">
        <f>IF(SUM(F112,H112,K112,M112)=0,0,SUM(F112,H112,K112,M112))</f>
        <v>0</v>
      </c>
      <c r="C111" s="136" t="s">
        <v>25</v>
      </c>
      <c r="D111" s="138" t="s">
        <v>23</v>
      </c>
      <c r="E111" s="138"/>
      <c r="F111" s="49"/>
      <c r="G111" s="50"/>
      <c r="H111" s="49"/>
      <c r="I111" s="147"/>
      <c r="J111" s="148"/>
      <c r="K111" s="49"/>
      <c r="L111" s="50"/>
      <c r="M111" s="49"/>
      <c r="N111" s="50"/>
      <c r="O111" s="141" t="s">
        <v>23</v>
      </c>
      <c r="P111" s="138"/>
      <c r="Q111" s="149" t="s">
        <v>25</v>
      </c>
      <c r="R111" s="145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46"/>
      <c r="C112" s="137"/>
      <c r="D112" s="138" t="s">
        <v>14</v>
      </c>
      <c r="E112" s="138"/>
      <c r="F112" s="51" t="str">
        <f>IF(F111="","",IF(F111&gt;G111,2,IF(F111=G111,1,0)))</f>
        <v/>
      </c>
      <c r="G112" s="76" t="str">
        <f>IF(G111="","",IF(G111&gt;F111,2,IF(G111=F111,1,0)))</f>
        <v/>
      </c>
      <c r="H112" s="51" t="str">
        <f>IF(H111="","",IF(H111&gt;I111,2,IF(H111=I111,1,0)))</f>
        <v/>
      </c>
      <c r="I112" s="151" t="str">
        <f>IF(I111="","",IF(I111&gt;H111,2,IF(I111=H111,1,0)))</f>
        <v/>
      </c>
      <c r="J112" s="152" t="str">
        <f>IF(J111="","",IF(J111&gt;I111,2,IF(J111=I111,1,"")))</f>
        <v/>
      </c>
      <c r="K112" s="51" t="str">
        <f>IF(K111="","",IF(K111&gt;L111,2,IF(K111=L111,1,0)))</f>
        <v/>
      </c>
      <c r="L112" s="76" t="str">
        <f>IF(L111="","",IF(L111&gt;K111,2,IF(L111=K111,1,0)))</f>
        <v/>
      </c>
      <c r="M112" s="51" t="str">
        <f>IF(M111="","",IF(M111&gt;N111,2,IF(M111=N111,1,0)))</f>
        <v/>
      </c>
      <c r="N112" s="76" t="str">
        <f>IF(N111="","",IF(N111&gt;M111,2,IF(N111=M111,1,0)))</f>
        <v/>
      </c>
      <c r="O112" s="138" t="s">
        <v>14</v>
      </c>
      <c r="P112" s="138"/>
      <c r="Q112" s="150"/>
      <c r="R112" s="146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75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  <row r="114" spans="2:108" ht="16.5" customHeight="1" x14ac:dyDescent="0.25">
      <c r="C114" s="2" t="s">
        <v>0</v>
      </c>
      <c r="D114" s="180" t="s">
        <v>1</v>
      </c>
      <c r="E114" s="180"/>
      <c r="F114" s="180"/>
      <c r="G114" s="6">
        <f>$G$2</f>
        <v>3</v>
      </c>
      <c r="H114" s="181" t="s">
        <v>2</v>
      </c>
      <c r="I114" s="181"/>
      <c r="J114" s="182">
        <v>43414</v>
      </c>
      <c r="K114" s="183"/>
      <c r="L114" s="183"/>
      <c r="M114" s="183"/>
      <c r="N114" s="2" t="s">
        <v>3</v>
      </c>
      <c r="O114" s="184" t="s">
        <v>30</v>
      </c>
      <c r="P114" s="184"/>
      <c r="Q114" s="184"/>
    </row>
    <row r="115" spans="2:108" ht="19.5" customHeight="1" x14ac:dyDescent="0.25"/>
    <row r="116" spans="2:108" ht="19.5" customHeight="1" x14ac:dyDescent="0.25">
      <c r="D116" s="190" t="str">
        <f>$D$4</f>
        <v>LUFTGEWEHR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</row>
    <row r="117" spans="2:108" ht="19.5" customHeight="1" x14ac:dyDescent="0.25">
      <c r="D117" s="192" t="str">
        <f>$D$5</f>
        <v>SAISON 2018 / 19</v>
      </c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Y117" s="1"/>
    </row>
    <row r="118" spans="2:108" ht="19.5" customHeight="1" x14ac:dyDescent="0.25">
      <c r="D118" s="190" t="str">
        <f>$D$6</f>
        <v>Landesliga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</row>
    <row r="120" spans="2:108" ht="16.5" customHeight="1" x14ac:dyDescent="0.25">
      <c r="D120" s="193" t="s">
        <v>1</v>
      </c>
      <c r="E120" s="194"/>
      <c r="F120" s="194"/>
      <c r="G120" s="194"/>
      <c r="H120" s="194"/>
      <c r="I120" s="6">
        <f>$G$2</f>
        <v>3</v>
      </c>
      <c r="J120" s="81"/>
      <c r="K120" s="195" t="s">
        <v>6</v>
      </c>
      <c r="L120" s="195"/>
      <c r="M120" s="195"/>
      <c r="N120" s="6">
        <v>5</v>
      </c>
      <c r="O120" s="8"/>
      <c r="P120" s="9"/>
    </row>
    <row r="121" spans="2:108" ht="8.25" customHeight="1" x14ac:dyDescent="0.25"/>
    <row r="122" spans="2:108" ht="16.5" customHeight="1" x14ac:dyDescent="0.25">
      <c r="B122" s="196" t="s">
        <v>51</v>
      </c>
      <c r="C122" s="197"/>
      <c r="D122" s="197"/>
      <c r="E122" s="197"/>
      <c r="F122" s="197"/>
      <c r="G122" s="198"/>
      <c r="H122" s="10">
        <f>IF(I131=0,0,IF(I131&gt;K131,3,IF(AND(I131=K131,I141=K141),1,I141)))</f>
        <v>0</v>
      </c>
      <c r="I122" s="199" t="s">
        <v>7</v>
      </c>
      <c r="J122" s="199"/>
      <c r="K122" s="199"/>
      <c r="L122" s="10">
        <f>IF(K131=0,0,IF(K131&gt;I131,3,IF(AND(K131=I131,K141=I141),1,K141)))</f>
        <v>3</v>
      </c>
      <c r="M122" s="196" t="s">
        <v>54</v>
      </c>
      <c r="N122" s="197"/>
      <c r="O122" s="197"/>
      <c r="P122" s="197"/>
      <c r="Q122" s="197"/>
      <c r="R122" s="198"/>
    </row>
    <row r="123" spans="2:108" ht="16.5" customHeight="1" thickBot="1" x14ac:dyDescent="0.3">
      <c r="C123" s="1" t="s">
        <v>111</v>
      </c>
    </row>
    <row r="124" spans="2:108" ht="16.5" customHeight="1" thickBot="1" x14ac:dyDescent="0.3">
      <c r="B124" s="11" t="s">
        <v>8</v>
      </c>
      <c r="C124" s="12" t="s">
        <v>9</v>
      </c>
      <c r="D124" s="13" t="s">
        <v>10</v>
      </c>
      <c r="E124" s="13" t="s">
        <v>11</v>
      </c>
      <c r="F124" s="13" t="s">
        <v>12</v>
      </c>
      <c r="G124" s="13" t="s">
        <v>13</v>
      </c>
      <c r="H124" s="12" t="s">
        <v>14</v>
      </c>
      <c r="I124" s="14"/>
      <c r="J124" s="14"/>
      <c r="K124" s="14"/>
      <c r="L124" s="15"/>
      <c r="M124" s="13" t="s">
        <v>13</v>
      </c>
      <c r="N124" s="13" t="s">
        <v>12</v>
      </c>
      <c r="O124" s="13" t="s">
        <v>11</v>
      </c>
      <c r="P124" s="13" t="s">
        <v>10</v>
      </c>
      <c r="Q124" s="15" t="s">
        <v>9</v>
      </c>
      <c r="R124" s="16" t="s">
        <v>8</v>
      </c>
    </row>
    <row r="125" spans="2:108" ht="30" customHeight="1" x14ac:dyDescent="0.25">
      <c r="B125" s="185">
        <v>15</v>
      </c>
      <c r="C125" s="186" t="s">
        <v>90</v>
      </c>
      <c r="D125" s="17">
        <v>101.3</v>
      </c>
      <c r="E125" s="17">
        <v>100.4</v>
      </c>
      <c r="F125" s="17">
        <v>98.6</v>
      </c>
      <c r="G125" s="17">
        <v>100.6</v>
      </c>
      <c r="H125" s="18">
        <f>IF(SUM(D125:G125)=0,0,SUM(D125:G125))</f>
        <v>400.9</v>
      </c>
      <c r="I125" s="19">
        <f>IF(SUM(D126:H126)=0,0,SUM(D126:H126))</f>
        <v>0</v>
      </c>
      <c r="J125" s="20" t="s">
        <v>15</v>
      </c>
      <c r="K125" s="21">
        <f>IF(SUM(M126:P126)=0,0,SUM(M126:P126))</f>
        <v>8</v>
      </c>
      <c r="L125" s="18">
        <f>IF(SUM(M125:P125)=0,0,SUM(M125:P125))</f>
        <v>416.9</v>
      </c>
      <c r="M125" s="17">
        <v>104.2</v>
      </c>
      <c r="N125" s="17">
        <v>104.5</v>
      </c>
      <c r="O125" s="17">
        <v>104.3</v>
      </c>
      <c r="P125" s="17">
        <v>103.9</v>
      </c>
      <c r="Q125" s="186" t="s">
        <v>101</v>
      </c>
      <c r="R125" s="185">
        <v>16</v>
      </c>
    </row>
    <row r="126" spans="2:108" ht="16.5" customHeight="1" x14ac:dyDescent="0.25">
      <c r="B126" s="162"/>
      <c r="C126" s="187"/>
      <c r="D126" s="22">
        <f>IF(D125=0,"",IF(D125&gt;P125,2,IF(D125=P125,1,0)))</f>
        <v>0</v>
      </c>
      <c r="E126" s="22">
        <f>IF(E125=0,"",IF(E125&gt;O125,2,IF(E125=O125,1,0)))</f>
        <v>0</v>
      </c>
      <c r="F126" s="22">
        <f>IF(F125=0,"",IF(F125&gt;N125,2,IF(F125=N125,1,0)))</f>
        <v>0</v>
      </c>
      <c r="G126" s="22">
        <f>IF(G125=0,"",IF(G125&gt;M125,2,IF(G125=M125,1,0)))</f>
        <v>0</v>
      </c>
      <c r="H126" s="78"/>
      <c r="I126" s="24"/>
      <c r="J126" s="25"/>
      <c r="K126" s="26"/>
      <c r="L126" s="78"/>
      <c r="M126" s="22">
        <f>IF(M125=0,"",IF(M125&gt;G125,2,IF(M125=G125,1,0)))</f>
        <v>2</v>
      </c>
      <c r="N126" s="22">
        <f>IF(N125=0,"",IF(N125&gt;F125,2,IF(N125=F125,1,0)))</f>
        <v>2</v>
      </c>
      <c r="O126" s="22">
        <f>IF(O125=0,"",IF(O125&gt;E125,2,IF(E125=O125,1,0)))</f>
        <v>2</v>
      </c>
      <c r="P126" s="22">
        <f>IF(P125=0,"",IF(P125&gt;D125,2,IF(P125=D125,1,0)))</f>
        <v>2</v>
      </c>
      <c r="Q126" s="187"/>
      <c r="R126" s="162"/>
    </row>
    <row r="127" spans="2:108" ht="30" customHeight="1" x14ac:dyDescent="0.25">
      <c r="B127" s="161">
        <v>17</v>
      </c>
      <c r="C127" s="163" t="s">
        <v>94</v>
      </c>
      <c r="D127" s="27">
        <v>99.1</v>
      </c>
      <c r="E127" s="27">
        <v>96.3</v>
      </c>
      <c r="F127" s="27">
        <v>94.8</v>
      </c>
      <c r="G127" s="27">
        <v>99.8</v>
      </c>
      <c r="H127" s="28">
        <f>IF(SUM(D127:G127)=0,0,SUM(D127:G127))</f>
        <v>390</v>
      </c>
      <c r="I127" s="29">
        <f>IF(SUM(D128:H128)=0,0,SUM(D128:H128))</f>
        <v>0</v>
      </c>
      <c r="J127" s="30" t="s">
        <v>15</v>
      </c>
      <c r="K127" s="31">
        <f>IF(SUM(M128:P128)=0,0,SUM(M128:P128))</f>
        <v>8</v>
      </c>
      <c r="L127" s="28">
        <f>IF(SUM(M127:P127)=0,0,SUM(M127:P127))</f>
        <v>408.9</v>
      </c>
      <c r="M127" s="27">
        <v>102.7</v>
      </c>
      <c r="N127" s="27">
        <v>102.2</v>
      </c>
      <c r="O127" s="27">
        <v>102.6</v>
      </c>
      <c r="P127" s="27">
        <v>101.4</v>
      </c>
      <c r="Q127" s="186" t="s">
        <v>61</v>
      </c>
      <c r="R127" s="161">
        <v>18</v>
      </c>
    </row>
    <row r="128" spans="2:108" ht="16.5" customHeight="1" x14ac:dyDescent="0.25">
      <c r="B128" s="162"/>
      <c r="C128" s="164"/>
      <c r="D128" s="32">
        <f>IF(D127=0,"",IF(D127&gt;P127,2,IF(D127=P127,1,0)))</f>
        <v>0</v>
      </c>
      <c r="E128" s="32">
        <f>IF(E127=0,"",IF(E127&gt;O127,2,IF(E127=O127,1,0)))</f>
        <v>0</v>
      </c>
      <c r="F128" s="32">
        <f>IF(F127=0,"",IF(F127&gt;N127,2,IF(F127=N127,1,0)))</f>
        <v>0</v>
      </c>
      <c r="G128" s="32">
        <f>IF(G127=0,"",IF(G127&gt;M127,2,IF(G127=M127,1,0)))</f>
        <v>0</v>
      </c>
      <c r="H128" s="78"/>
      <c r="I128" s="24"/>
      <c r="J128" s="25"/>
      <c r="K128" s="26"/>
      <c r="L128" s="78"/>
      <c r="M128" s="32">
        <f>IF(M127=0,"",IF(M127&gt;G127,2,IF(M127=G127,1,0)))</f>
        <v>2</v>
      </c>
      <c r="N128" s="32">
        <f>IF(N127=0,"",IF(N127&gt;F127,2,IF(N127=F127,1,0)))</f>
        <v>2</v>
      </c>
      <c r="O128" s="32">
        <f>IF(O127=0,"",IF(O127&gt;E127,2,IF(E127=O127,1,0)))</f>
        <v>2</v>
      </c>
      <c r="P128" s="32">
        <f>IF(P127=0,"",IF(P127&gt;D127,2,IF(P127=D127,1,0)))</f>
        <v>2</v>
      </c>
      <c r="Q128" s="187"/>
      <c r="R128" s="162"/>
    </row>
    <row r="129" spans="2:108" ht="30" customHeight="1" x14ac:dyDescent="0.25">
      <c r="B129" s="161">
        <v>19</v>
      </c>
      <c r="C129" s="163" t="s">
        <v>112</v>
      </c>
      <c r="D129" s="27">
        <v>90.5</v>
      </c>
      <c r="E129" s="27">
        <v>90.8</v>
      </c>
      <c r="F129" s="27">
        <v>94.5</v>
      </c>
      <c r="G129" s="27">
        <v>99.3</v>
      </c>
      <c r="H129" s="28">
        <f>IF(SUM(D129:G129)=0,0,SUM(D129:G129))</f>
        <v>375.1</v>
      </c>
      <c r="I129" s="29">
        <f>IF(SUM(D130:H130)=0,0,SUM(D130:H130))</f>
        <v>2</v>
      </c>
      <c r="J129" s="30" t="s">
        <v>15</v>
      </c>
      <c r="K129" s="31">
        <f>IF(SUM(M130:P130)=0,0,SUM(M130:P130))</f>
        <v>6</v>
      </c>
      <c r="L129" s="28">
        <f>IF(SUM(M129:P129)=0,0,SUM(M129:P129))</f>
        <v>389.40000000000003</v>
      </c>
      <c r="M129" s="27">
        <v>96.9</v>
      </c>
      <c r="N129" s="27">
        <v>97.8</v>
      </c>
      <c r="O129" s="27">
        <v>94.9</v>
      </c>
      <c r="P129" s="27">
        <v>99.8</v>
      </c>
      <c r="Q129" s="163" t="s">
        <v>102</v>
      </c>
      <c r="R129" s="161">
        <v>20</v>
      </c>
    </row>
    <row r="130" spans="2:108" ht="16.5" customHeight="1" x14ac:dyDescent="0.25">
      <c r="B130" s="162"/>
      <c r="C130" s="164"/>
      <c r="D130" s="32">
        <f>IF(D129=0,"",IF(D129&gt;P129,2,IF(D129=P129,1,0)))</f>
        <v>0</v>
      </c>
      <c r="E130" s="32">
        <f>IF(E129=0,"",IF(E129&gt;O129,2,IF(E129=O129,1,0)))</f>
        <v>0</v>
      </c>
      <c r="F130" s="32">
        <f>IF(F129=0,"",IF(F129&gt;N129,2,IF(F129=N129,1,0)))</f>
        <v>0</v>
      </c>
      <c r="G130" s="32">
        <f>IF(G129=0,"",IF(G129&gt;M129,2,IF(G129=M129,1,0)))</f>
        <v>2</v>
      </c>
      <c r="H130" s="78"/>
      <c r="I130" s="24"/>
      <c r="J130" s="25"/>
      <c r="K130" s="26"/>
      <c r="L130" s="78"/>
      <c r="M130" s="32">
        <f>IF(M129=0,"",IF(M129&gt;G129,2,IF(M129=G129,1,0)))</f>
        <v>0</v>
      </c>
      <c r="N130" s="32">
        <f>IF(N129=0,"",IF(N129&gt;F129,2,IF(N129=F129,1,0)))</f>
        <v>2</v>
      </c>
      <c r="O130" s="32">
        <f>IF(O129=0,"",IF(O129&gt;E129,2,IF(E129=O129,1,0)))</f>
        <v>2</v>
      </c>
      <c r="P130" s="32">
        <f>IF(P129=0,"",IF(P129&gt;D129,2,IF(P129=D129,1,0)))</f>
        <v>2</v>
      </c>
      <c r="Q130" s="164"/>
      <c r="R130" s="162"/>
    </row>
    <row r="131" spans="2:108" ht="16.5" customHeight="1" x14ac:dyDescent="0.25">
      <c r="B131" s="33"/>
      <c r="C131" s="167" t="str">
        <f>IF(AND(H131=0,L131=0),"",IF(OR(I131&gt;K131,K131&gt;I131),"kein Stechen erforderlich","Stechen"))</f>
        <v>kein Stechen erforderlich</v>
      </c>
      <c r="D131" s="168"/>
      <c r="E131" s="169"/>
      <c r="F131" s="170" t="s">
        <v>16</v>
      </c>
      <c r="G131" s="171"/>
      <c r="H131" s="34">
        <f>IF(SUM(H125:H130)=0,0,SUM(H125:H130))</f>
        <v>1166</v>
      </c>
      <c r="I131" s="79">
        <f>IF(SUM(I125:I130)=0,0,SUM(I125:I130))</f>
        <v>2</v>
      </c>
      <c r="J131" s="36" t="s">
        <v>15</v>
      </c>
      <c r="K131" s="80">
        <f>IF(SUM(K125:K130)=0,0,SUM(K125:K130))</f>
        <v>22</v>
      </c>
      <c r="L131" s="34">
        <f>IF(SUM(L125:L130)=0,0,SUM(L125:L130))</f>
        <v>1215.2</v>
      </c>
      <c r="M131" s="170" t="s">
        <v>16</v>
      </c>
      <c r="N131" s="171"/>
      <c r="O131" s="172" t="str">
        <f>C131</f>
        <v>kein Stechen erforderlich</v>
      </c>
      <c r="P131" s="173"/>
      <c r="Q131" s="174"/>
      <c r="R131" s="33"/>
      <c r="Y131" s="38"/>
      <c r="Z131" s="39"/>
      <c r="AA131" s="39"/>
      <c r="AB131" s="39"/>
      <c r="AC131" s="39"/>
      <c r="AE131" s="40"/>
      <c r="AF131" s="40"/>
      <c r="AG131" s="40"/>
      <c r="AH131" s="40"/>
      <c r="AI131" s="40"/>
      <c r="AK131" s="40"/>
      <c r="AL131" s="40"/>
      <c r="AM131" s="40"/>
      <c r="AN131" s="40"/>
      <c r="AO131" s="40"/>
      <c r="AQ131" s="40"/>
      <c r="AR131" s="40"/>
      <c r="AS131" s="40"/>
      <c r="AT131" s="40"/>
      <c r="AU131" s="40"/>
      <c r="AW131" s="40"/>
      <c r="AX131" s="40"/>
      <c r="AY131" s="40"/>
      <c r="AZ131" s="40"/>
      <c r="BA131" s="40"/>
      <c r="BC131" s="40"/>
      <c r="BD131" s="40"/>
      <c r="BE131" s="40"/>
      <c r="BF131" s="40"/>
      <c r="BG131" s="40"/>
      <c r="BI131" s="40"/>
      <c r="BJ131" s="40"/>
      <c r="BK131" s="40"/>
      <c r="BL131" s="40"/>
      <c r="BM131" s="40"/>
      <c r="BO131" s="40"/>
      <c r="BP131" s="40"/>
      <c r="BQ131" s="40"/>
      <c r="BR131" s="40"/>
      <c r="BS131" s="40"/>
      <c r="BU131" s="40"/>
      <c r="BV131" s="40"/>
      <c r="BW131" s="40"/>
      <c r="BX131" s="40"/>
      <c r="BY131" s="40"/>
      <c r="CA131" s="40"/>
      <c r="CB131" s="40"/>
      <c r="CC131" s="40"/>
      <c r="CD131" s="40"/>
      <c r="CE131" s="40"/>
      <c r="CG131" s="40"/>
      <c r="CH131" s="40"/>
      <c r="CI131" s="40"/>
      <c r="CJ131" s="40"/>
      <c r="CK131" s="40"/>
      <c r="CM131" s="40"/>
      <c r="CN131" s="40"/>
      <c r="CO131" s="40"/>
      <c r="CP131" s="40"/>
      <c r="CQ131" s="40"/>
      <c r="CS131" s="40"/>
      <c r="CT131" s="40"/>
      <c r="CU131" s="40"/>
      <c r="CV131" s="40"/>
      <c r="CW131" s="40"/>
      <c r="CY131" s="40"/>
      <c r="CZ131" s="40"/>
      <c r="DA131" s="40"/>
      <c r="DB131" s="40"/>
      <c r="DC131" s="40"/>
    </row>
    <row r="132" spans="2:108" ht="16.5" customHeight="1" thickBot="1" x14ac:dyDescent="0.3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Y132" s="38"/>
      <c r="Z132" s="39"/>
      <c r="AA132" s="39"/>
      <c r="AB132" s="39"/>
      <c r="AC132" s="39"/>
      <c r="AE132" s="40"/>
      <c r="AF132" s="40"/>
      <c r="AG132" s="40"/>
      <c r="AH132" s="40"/>
      <c r="AI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W132" s="40"/>
      <c r="AX132" s="40"/>
      <c r="AY132" s="40"/>
      <c r="AZ132" s="40"/>
      <c r="BA132" s="40"/>
      <c r="BC132" s="40"/>
      <c r="BD132" s="40"/>
      <c r="BE132" s="40"/>
      <c r="BF132" s="40"/>
      <c r="BG132" s="40"/>
      <c r="BI132" s="40"/>
      <c r="BJ132" s="40"/>
      <c r="BK132" s="40"/>
      <c r="BL132" s="40"/>
      <c r="BM132" s="40"/>
      <c r="BO132" s="40"/>
      <c r="BP132" s="40"/>
      <c r="BQ132" s="40"/>
      <c r="BR132" s="40"/>
      <c r="BS132" s="40"/>
      <c r="BU132" s="40"/>
      <c r="BV132" s="40"/>
      <c r="BW132" s="40"/>
      <c r="BX132" s="40"/>
      <c r="BY132" s="40"/>
      <c r="CA132" s="40"/>
      <c r="CB132" s="40"/>
      <c r="CC132" s="40"/>
      <c r="CD132" s="40"/>
      <c r="CE132" s="40"/>
      <c r="CG132" s="40"/>
      <c r="CH132" s="40"/>
      <c r="CI132" s="40"/>
      <c r="CJ132" s="40"/>
      <c r="CK132" s="40"/>
      <c r="CM132" s="40"/>
      <c r="CN132" s="40"/>
      <c r="CO132" s="40"/>
      <c r="CP132" s="40"/>
      <c r="CQ132" s="40"/>
      <c r="CS132" s="40"/>
      <c r="CT132" s="40"/>
      <c r="CU132" s="40"/>
      <c r="CV132" s="40"/>
      <c r="CW132" s="40"/>
      <c r="CY132" s="40"/>
      <c r="CZ132" s="40"/>
      <c r="DA132" s="40"/>
      <c r="DB132" s="40"/>
      <c r="DC132" s="40"/>
    </row>
    <row r="133" spans="2:108" ht="16.5" customHeight="1" thickBot="1" x14ac:dyDescent="0.3">
      <c r="C133" s="153" t="str">
        <f>IF(C131="Stechen",B122,"")</f>
        <v/>
      </c>
      <c r="D133" s="154"/>
      <c r="E133" s="154"/>
      <c r="F133" s="155" t="s">
        <v>17</v>
      </c>
      <c r="G133" s="156"/>
      <c r="H133" s="155" t="s">
        <v>18</v>
      </c>
      <c r="I133" s="157"/>
      <c r="J133" s="156"/>
      <c r="K133" s="155" t="s">
        <v>19</v>
      </c>
      <c r="L133" s="156"/>
      <c r="M133" s="155" t="s">
        <v>20</v>
      </c>
      <c r="N133" s="156"/>
      <c r="O133" s="154" t="str">
        <f>IF(O131="Stechen",M122,"")</f>
        <v/>
      </c>
      <c r="P133" s="154"/>
      <c r="Q133" s="158"/>
      <c r="Y133" s="38"/>
      <c r="Z133" s="39"/>
      <c r="AA133" s="39"/>
      <c r="AB133" s="39"/>
      <c r="AC133" s="39"/>
      <c r="AE133" s="40"/>
      <c r="AF133" s="40"/>
      <c r="AG133" s="40"/>
      <c r="AH133" s="40"/>
      <c r="AI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W133" s="40"/>
      <c r="AX133" s="40"/>
      <c r="AY133" s="40"/>
      <c r="AZ133" s="40"/>
      <c r="BA133" s="40"/>
      <c r="BC133" s="40"/>
      <c r="BD133" s="40"/>
      <c r="BE133" s="40"/>
      <c r="BF133" s="40"/>
      <c r="BG133" s="40"/>
      <c r="BI133" s="40"/>
      <c r="BJ133" s="40"/>
      <c r="BK133" s="40"/>
      <c r="BL133" s="40"/>
      <c r="BM133" s="40"/>
      <c r="BO133" s="40"/>
      <c r="BP133" s="40"/>
      <c r="BQ133" s="40"/>
      <c r="BR133" s="40"/>
      <c r="BS133" s="40"/>
      <c r="BU133" s="40"/>
      <c r="BV133" s="40"/>
      <c r="BW133" s="40"/>
      <c r="BX133" s="40"/>
      <c r="BY133" s="40"/>
      <c r="CA133" s="40"/>
      <c r="CB133" s="40"/>
      <c r="CC133" s="40"/>
      <c r="CD133" s="40"/>
      <c r="CE133" s="40"/>
      <c r="CG133" s="40"/>
      <c r="CH133" s="40"/>
      <c r="CI133" s="40"/>
      <c r="CJ133" s="40"/>
      <c r="CK133" s="40"/>
      <c r="CM133" s="40"/>
      <c r="CN133" s="40"/>
      <c r="CO133" s="40"/>
      <c r="CP133" s="40"/>
      <c r="CQ133" s="40"/>
      <c r="CS133" s="40"/>
      <c r="CT133" s="40"/>
      <c r="CU133" s="40"/>
      <c r="CV133" s="40"/>
      <c r="CW133" s="40"/>
      <c r="CY133" s="40"/>
      <c r="CZ133" s="40"/>
      <c r="DA133" s="40"/>
      <c r="DB133" s="40"/>
      <c r="DC133" s="40"/>
    </row>
    <row r="134" spans="2:108" ht="16.5" customHeight="1" x14ac:dyDescent="0.25">
      <c r="B134" s="175" t="s">
        <v>14</v>
      </c>
      <c r="C134" s="175"/>
      <c r="D134" s="176" t="s">
        <v>21</v>
      </c>
      <c r="E134" s="176"/>
      <c r="F134" s="41">
        <v>1</v>
      </c>
      <c r="G134" s="42">
        <v>2</v>
      </c>
      <c r="H134" s="41">
        <v>3</v>
      </c>
      <c r="I134" s="177">
        <v>4</v>
      </c>
      <c r="J134" s="178"/>
      <c r="K134" s="41">
        <v>5</v>
      </c>
      <c r="L134" s="42">
        <v>6</v>
      </c>
      <c r="M134" s="41">
        <v>7</v>
      </c>
      <c r="N134" s="42">
        <v>8</v>
      </c>
      <c r="O134" s="176" t="s">
        <v>21</v>
      </c>
      <c r="P134" s="176"/>
      <c r="Q134" s="179" t="s">
        <v>14</v>
      </c>
      <c r="R134" s="179"/>
      <c r="Y134" s="38"/>
      <c r="Z134" s="39"/>
      <c r="AA134" s="39"/>
      <c r="AB134" s="39"/>
      <c r="AC134" s="39"/>
      <c r="AE134" s="40"/>
      <c r="AF134" s="40"/>
      <c r="AG134" s="40"/>
      <c r="AH134" s="40"/>
      <c r="AI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W134" s="40"/>
      <c r="AX134" s="40"/>
      <c r="AY134" s="40"/>
      <c r="AZ134" s="40"/>
      <c r="BA134" s="40"/>
      <c r="BC134" s="40"/>
      <c r="BD134" s="40"/>
      <c r="BE134" s="40"/>
      <c r="BF134" s="40"/>
      <c r="BG134" s="40"/>
      <c r="BI134" s="40"/>
      <c r="BJ134" s="40"/>
      <c r="BK134" s="40"/>
      <c r="BL134" s="40"/>
      <c r="BM134" s="40"/>
      <c r="BO134" s="40"/>
      <c r="BP134" s="40"/>
      <c r="BQ134" s="40"/>
      <c r="BR134" s="40"/>
      <c r="BS134" s="40"/>
      <c r="BU134" s="40"/>
      <c r="BV134" s="40"/>
      <c r="BW134" s="40"/>
      <c r="BX134" s="40"/>
      <c r="BY134" s="40"/>
      <c r="CA134" s="40"/>
      <c r="CB134" s="40"/>
      <c r="CC134" s="40"/>
      <c r="CD134" s="40"/>
      <c r="CE134" s="40"/>
      <c r="CG134" s="40"/>
      <c r="CH134" s="40"/>
      <c r="CI134" s="40"/>
      <c r="CJ134" s="40"/>
      <c r="CK134" s="40"/>
      <c r="CM134" s="40"/>
      <c r="CN134" s="40"/>
      <c r="CO134" s="40"/>
      <c r="CP134" s="40"/>
      <c r="CQ134" s="40"/>
      <c r="CS134" s="40"/>
      <c r="CT134" s="40"/>
      <c r="CU134" s="40"/>
      <c r="CV134" s="40"/>
      <c r="CW134" s="40"/>
      <c r="CY134" s="40"/>
      <c r="CZ134" s="40"/>
      <c r="DA134" s="40"/>
      <c r="DB134" s="40"/>
      <c r="DC134" s="40"/>
    </row>
    <row r="135" spans="2:108" ht="16.5" customHeight="1" x14ac:dyDescent="0.25">
      <c r="B135" s="145">
        <f>IF(SUM(F136,H136,K136,M136)=0,0,SUM(F136,H136,K136,M136))</f>
        <v>0</v>
      </c>
      <c r="C135" s="136" t="s">
        <v>22</v>
      </c>
      <c r="D135" s="138" t="s">
        <v>23</v>
      </c>
      <c r="E135" s="138"/>
      <c r="F135" s="43"/>
      <c r="G135" s="77"/>
      <c r="H135" s="43"/>
      <c r="I135" s="139"/>
      <c r="J135" s="140"/>
      <c r="K135" s="43"/>
      <c r="L135" s="77"/>
      <c r="M135" s="43"/>
      <c r="N135" s="77"/>
      <c r="O135" s="141" t="s">
        <v>23</v>
      </c>
      <c r="P135" s="138"/>
      <c r="Q135" s="149" t="s">
        <v>22</v>
      </c>
      <c r="R135" s="145">
        <f>IF(SUM(N136,L136,I136,G136)=0,0,SUM(N136,L136,I136,G136))</f>
        <v>0</v>
      </c>
      <c r="Y135" s="38"/>
      <c r="Z135" s="39"/>
      <c r="AA135" s="39"/>
      <c r="AB135" s="39"/>
      <c r="AC135" s="39"/>
      <c r="AD135" s="39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</row>
    <row r="136" spans="2:108" ht="16.5" customHeight="1" x14ac:dyDescent="0.25">
      <c r="B136" s="146"/>
      <c r="C136" s="137"/>
      <c r="D136" s="138" t="s">
        <v>14</v>
      </c>
      <c r="E136" s="142"/>
      <c r="F136" s="45" t="str">
        <f>IF(F135="","",IF(F135&gt;G135,2,IF(F135=G135,1,0)))</f>
        <v/>
      </c>
      <c r="G136" s="46" t="str">
        <f>IF(G135="","",IF(G135&gt;F135,2,IF(G135=F135,1,0)))</f>
        <v/>
      </c>
      <c r="H136" s="45" t="str">
        <f>IF(H135="","",IF(H135&gt;I135,2,IF(H135=I135,1,0)))</f>
        <v/>
      </c>
      <c r="I136" s="159" t="str">
        <f>IF(I135="","",IF(I135&gt;H135,2,IF(I135=H135,1,0)))</f>
        <v/>
      </c>
      <c r="J136" s="160" t="str">
        <f>IF(J135="","",IF(J135&gt;I135,2,IF(J135=I135,1,"")))</f>
        <v/>
      </c>
      <c r="K136" s="45" t="str">
        <f>IF(K135="","",IF(K135&gt;L135,2,IF(K135=L135,1,0)))</f>
        <v/>
      </c>
      <c r="L136" s="46" t="str">
        <f>IF(L135="","",IF(L135&gt;K135,2,IF(L135=K135,1,0)))</f>
        <v/>
      </c>
      <c r="M136" s="45" t="str">
        <f>IF(M135="","",IF(M135&gt;N135,2,IF(M135=N135,1,0)))</f>
        <v/>
      </c>
      <c r="N136" s="46" t="str">
        <f>IF(N135="","",IF(N135&gt;M135,2,IF(N135=M135,1,0)))</f>
        <v/>
      </c>
      <c r="O136" s="141" t="s">
        <v>14</v>
      </c>
      <c r="P136" s="138"/>
      <c r="Q136" s="150"/>
      <c r="R136" s="146"/>
      <c r="Y136" s="38"/>
      <c r="Z136" s="39"/>
      <c r="AA136" s="39"/>
      <c r="AB136" s="39"/>
      <c r="AC136" s="39"/>
      <c r="AD136" s="39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</row>
    <row r="137" spans="2:108" ht="16.5" customHeight="1" x14ac:dyDescent="0.25">
      <c r="B137" s="145">
        <f>IF(SUM(F138,H138,K138,M138)=0,0,SUM(F138,H138,K138,M138))</f>
        <v>0</v>
      </c>
      <c r="C137" s="136" t="s">
        <v>24</v>
      </c>
      <c r="D137" s="138" t="s">
        <v>23</v>
      </c>
      <c r="E137" s="138"/>
      <c r="F137" s="43"/>
      <c r="G137" s="77"/>
      <c r="H137" s="43"/>
      <c r="I137" s="139"/>
      <c r="J137" s="140"/>
      <c r="K137" s="43"/>
      <c r="L137" s="77"/>
      <c r="M137" s="43"/>
      <c r="N137" s="77"/>
      <c r="O137" s="141" t="s">
        <v>23</v>
      </c>
      <c r="P137" s="138"/>
      <c r="Q137" s="149" t="s">
        <v>24</v>
      </c>
      <c r="R137" s="145">
        <f>IF(SUM(N138,L138,I138,G138)=0,0,SUM(N138,L138,I138,G138))</f>
        <v>0</v>
      </c>
      <c r="Y137" s="38"/>
      <c r="Z137" s="39"/>
      <c r="AA137" s="39"/>
      <c r="AB137" s="39"/>
      <c r="AC137" s="39"/>
      <c r="AD137" s="39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</row>
    <row r="138" spans="2:108" ht="16.5" customHeight="1" x14ac:dyDescent="0.25">
      <c r="B138" s="146"/>
      <c r="C138" s="137"/>
      <c r="D138" s="138" t="s">
        <v>14</v>
      </c>
      <c r="E138" s="142"/>
      <c r="F138" s="47" t="str">
        <f>IF(F137="","",IF(F137&gt;G137,2,IF(F137=G137,1,0)))</f>
        <v/>
      </c>
      <c r="G138" s="48" t="str">
        <f>IF(G137="","",IF(G137&gt;F137,2,IF(G137=F137,1,0)))</f>
        <v/>
      </c>
      <c r="H138" s="47" t="str">
        <f>IF(H137="","",IF(H137&gt;I137,2,IF(H137=I137,1,0)))</f>
        <v/>
      </c>
      <c r="I138" s="143" t="str">
        <f>IF(I137="","",IF(I137&gt;H137,2,IF(I137=H137,1,0)))</f>
        <v/>
      </c>
      <c r="J138" s="144" t="str">
        <f>IF(J137="","",IF(J137&gt;I137,2,IF(J137=I137,1,"")))</f>
        <v/>
      </c>
      <c r="K138" s="47" t="str">
        <f>IF(K137="","",IF(K137&gt;L137,2,IF(K137=L137,1,0)))</f>
        <v/>
      </c>
      <c r="L138" s="48" t="str">
        <f>IF(L137="","",IF(L137&gt;K137,2,IF(L137=K137,1,0)))</f>
        <v/>
      </c>
      <c r="M138" s="47" t="str">
        <f>IF(M137="","",IF(M137&gt;N137,2,IF(M137=N137,1,0)))</f>
        <v/>
      </c>
      <c r="N138" s="48" t="str">
        <f>IF(N137="","",IF(N137&gt;M137,2,IF(N137=M137,1,0)))</f>
        <v/>
      </c>
      <c r="O138" s="141" t="s">
        <v>14</v>
      </c>
      <c r="P138" s="138"/>
      <c r="Q138" s="150"/>
      <c r="R138" s="146"/>
      <c r="Y138" s="38"/>
      <c r="Z138" s="39"/>
      <c r="AA138" s="39"/>
      <c r="AB138" s="39"/>
      <c r="AC138" s="39"/>
      <c r="AD138" s="39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</row>
    <row r="139" spans="2:108" ht="16.5" customHeight="1" x14ac:dyDescent="0.25">
      <c r="B139" s="145">
        <f>IF(SUM(F140,H140,K140,M140)=0,0,SUM(F140,H140,K140,M140))</f>
        <v>0</v>
      </c>
      <c r="C139" s="136" t="s">
        <v>25</v>
      </c>
      <c r="D139" s="138" t="s">
        <v>23</v>
      </c>
      <c r="E139" s="138"/>
      <c r="F139" s="49"/>
      <c r="G139" s="50"/>
      <c r="H139" s="49"/>
      <c r="I139" s="147"/>
      <c r="J139" s="148"/>
      <c r="K139" s="49"/>
      <c r="L139" s="50"/>
      <c r="M139" s="49"/>
      <c r="N139" s="50"/>
      <c r="O139" s="141" t="s">
        <v>23</v>
      </c>
      <c r="P139" s="138"/>
      <c r="Q139" s="149" t="s">
        <v>25</v>
      </c>
      <c r="R139" s="145">
        <f>IF(SUM(N140,L140,I140,G140)=0,0,SUM(N140,L140,I140,G140))</f>
        <v>0</v>
      </c>
      <c r="Y139" s="38"/>
      <c r="Z139" s="39"/>
      <c r="AA139" s="39"/>
      <c r="AB139" s="39"/>
      <c r="AC139" s="39"/>
      <c r="AD139" s="39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</row>
    <row r="140" spans="2:108" ht="16.5" customHeight="1" thickBot="1" x14ac:dyDescent="0.3">
      <c r="B140" s="146"/>
      <c r="C140" s="137"/>
      <c r="D140" s="138" t="s">
        <v>14</v>
      </c>
      <c r="E140" s="138"/>
      <c r="F140" s="51" t="str">
        <f>IF(F139="","",IF(F139&gt;G139,2,IF(F139=G139,1,0)))</f>
        <v/>
      </c>
      <c r="G140" s="76" t="str">
        <f>IF(G139="","",IF(G139&gt;F139,2,IF(G139=F139,1,0)))</f>
        <v/>
      </c>
      <c r="H140" s="51" t="str">
        <f>IF(H139="","",IF(H139&gt;I139,2,IF(H139=I139,1,0)))</f>
        <v/>
      </c>
      <c r="I140" s="151" t="str">
        <f>IF(I139="","",IF(I139&gt;H139,2,IF(I139=H139,1,0)))</f>
        <v/>
      </c>
      <c r="J140" s="152" t="str">
        <f>IF(J139="","",IF(J139&gt;I139,2,IF(J139=I139,1,"")))</f>
        <v/>
      </c>
      <c r="K140" s="51" t="str">
        <f>IF(K139="","",IF(K139&gt;L139,2,IF(K139=L139,1,0)))</f>
        <v/>
      </c>
      <c r="L140" s="76" t="str">
        <f>IF(L139="","",IF(L139&gt;K139,2,IF(L139=K139,1,0)))</f>
        <v/>
      </c>
      <c r="M140" s="51" t="str">
        <f>IF(M139="","",IF(M139&gt;N139,2,IF(M139=N139,1,0)))</f>
        <v/>
      </c>
      <c r="N140" s="76" t="str">
        <f>IF(N139="","",IF(N139&gt;M139,2,IF(N139=M139,1,0)))</f>
        <v/>
      </c>
      <c r="O140" s="138" t="s">
        <v>14</v>
      </c>
      <c r="P140" s="138"/>
      <c r="Q140" s="150"/>
      <c r="R140" s="146"/>
      <c r="Y140" s="38"/>
      <c r="Z140" s="39"/>
      <c r="AA140" s="39"/>
      <c r="AB140" s="39"/>
      <c r="AC140" s="39"/>
      <c r="AD140" s="39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</row>
    <row r="141" spans="2:108" ht="18.75" customHeight="1" x14ac:dyDescent="0.25">
      <c r="B141" s="53"/>
      <c r="D141" s="75"/>
      <c r="E141" s="55">
        <f>IF(I131=K131,1,0)</f>
        <v>0</v>
      </c>
      <c r="F141" s="56">
        <f>IF(B135&gt;R135,1,0)</f>
        <v>0</v>
      </c>
      <c r="G141" s="56">
        <f>IF(B137&gt;R137,1,0)</f>
        <v>0</v>
      </c>
      <c r="H141" s="56">
        <f>IF(B139&gt;R139,1,0)</f>
        <v>0</v>
      </c>
      <c r="I141" s="56">
        <f>SUM(E141:H141)</f>
        <v>0</v>
      </c>
      <c r="J141" s="57"/>
      <c r="K141" s="56">
        <f>SUM(L141:O141)</f>
        <v>0</v>
      </c>
      <c r="L141" s="56">
        <f>IF(R139&gt;B139,1,0)</f>
        <v>0</v>
      </c>
      <c r="M141" s="56">
        <f>IF(R137&gt;B137,1,0)</f>
        <v>0</v>
      </c>
      <c r="N141" s="56">
        <f>IF(R135&gt;B135,1,0)</f>
        <v>0</v>
      </c>
      <c r="O141" s="58">
        <f>IF(K131=I131,1,0)</f>
        <v>0</v>
      </c>
      <c r="P141" s="59"/>
      <c r="R141" s="53"/>
      <c r="Y141" s="38"/>
      <c r="Z141" s="39"/>
      <c r="AA141" s="39"/>
      <c r="AB141" s="39"/>
      <c r="AC141" s="39"/>
      <c r="AD141" s="39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</row>
  </sheetData>
  <mergeCells count="35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D114:F114"/>
    <mergeCell ref="H114:I114"/>
    <mergeCell ref="J114:M114"/>
    <mergeCell ref="O114:Q114"/>
    <mergeCell ref="B125:B126"/>
    <mergeCell ref="C125:C126"/>
    <mergeCell ref="Q125:Q126"/>
    <mergeCell ref="R125:R126"/>
    <mergeCell ref="B127:B128"/>
    <mergeCell ref="C127:C128"/>
    <mergeCell ref="Q127:Q128"/>
    <mergeCell ref="R127:R128"/>
    <mergeCell ref="D116:P116"/>
    <mergeCell ref="D117:P117"/>
    <mergeCell ref="D118:P118"/>
    <mergeCell ref="D120:H120"/>
    <mergeCell ref="K120:M120"/>
    <mergeCell ref="B122:G122"/>
    <mergeCell ref="I122:K122"/>
    <mergeCell ref="M122:R122"/>
    <mergeCell ref="B129:B130"/>
    <mergeCell ref="C129:C130"/>
    <mergeCell ref="Q129:Q130"/>
    <mergeCell ref="R129:R130"/>
    <mergeCell ref="C131:E131"/>
    <mergeCell ref="F131:G131"/>
    <mergeCell ref="M131:N131"/>
    <mergeCell ref="O131:Q131"/>
    <mergeCell ref="B134:C134"/>
    <mergeCell ref="D134:E134"/>
    <mergeCell ref="I134:J134"/>
    <mergeCell ref="O134:P134"/>
    <mergeCell ref="Q134:R134"/>
    <mergeCell ref="Q139:Q140"/>
    <mergeCell ref="R139:R140"/>
    <mergeCell ref="D140:E140"/>
    <mergeCell ref="I140:J140"/>
    <mergeCell ref="O140:P140"/>
    <mergeCell ref="Q137:Q138"/>
    <mergeCell ref="R137:R138"/>
    <mergeCell ref="O138:P138"/>
    <mergeCell ref="B132:R132"/>
    <mergeCell ref="C133:E133"/>
    <mergeCell ref="F133:G133"/>
    <mergeCell ref="H133:J133"/>
    <mergeCell ref="K133:L133"/>
    <mergeCell ref="M133:N133"/>
    <mergeCell ref="O133:Q133"/>
    <mergeCell ref="B135:B136"/>
    <mergeCell ref="C135:C136"/>
    <mergeCell ref="D135:E135"/>
    <mergeCell ref="Q135:Q136"/>
    <mergeCell ref="R135:R136"/>
    <mergeCell ref="D136:E136"/>
    <mergeCell ref="I136:J136"/>
    <mergeCell ref="O136:P136"/>
    <mergeCell ref="B137:B138"/>
    <mergeCell ref="C137:C138"/>
    <mergeCell ref="D137:E137"/>
    <mergeCell ref="I137:J137"/>
    <mergeCell ref="O137:P137"/>
    <mergeCell ref="D138:E138"/>
    <mergeCell ref="I138:J138"/>
    <mergeCell ref="I135:J135"/>
    <mergeCell ref="O135:P135"/>
    <mergeCell ref="B139:B140"/>
    <mergeCell ref="C139:C140"/>
    <mergeCell ref="D139:E139"/>
    <mergeCell ref="I139:J139"/>
    <mergeCell ref="O139:P139"/>
  </mergeCells>
  <conditionalFormatting sqref="H66 H10 H38 H94 H122">
    <cfRule type="expression" dxfId="199" priority="23">
      <formula>H10=L10</formula>
    </cfRule>
    <cfRule type="expression" dxfId="198" priority="24">
      <formula>H10&gt;L10</formula>
    </cfRule>
  </conditionalFormatting>
  <conditionalFormatting sqref="L66 L10 L38 L94 L122">
    <cfRule type="expression" dxfId="197" priority="21">
      <formula>L10=H10</formula>
    </cfRule>
    <cfRule type="expression" dxfId="196" priority="22">
      <formula>L10&gt;H10</formula>
    </cfRule>
  </conditionalFormatting>
  <conditionalFormatting sqref="I15 I13 I17">
    <cfRule type="expression" dxfId="195" priority="18">
      <formula>I13=K13</formula>
    </cfRule>
    <cfRule type="expression" dxfId="194" priority="19">
      <formula>I13&gt;K13</formula>
    </cfRule>
  </conditionalFormatting>
  <conditionalFormatting sqref="K13 K15 K17">
    <cfRule type="expression" dxfId="193" priority="17">
      <formula>K13=I13</formula>
    </cfRule>
    <cfRule type="expression" dxfId="192" priority="20">
      <formula>K13&gt;I13</formula>
    </cfRule>
  </conditionalFormatting>
  <conditionalFormatting sqref="I43 I41 I45">
    <cfRule type="expression" dxfId="191" priority="14">
      <formula>I41=K41</formula>
    </cfRule>
    <cfRule type="expression" dxfId="190" priority="15">
      <formula>I41&gt;K41</formula>
    </cfRule>
  </conditionalFormatting>
  <conditionalFormatting sqref="K41 K43 K45">
    <cfRule type="expression" dxfId="189" priority="13">
      <formula>K41=I41</formula>
    </cfRule>
    <cfRule type="expression" dxfId="188" priority="16">
      <formula>K41&gt;I41</formula>
    </cfRule>
  </conditionalFormatting>
  <conditionalFormatting sqref="I71 I69 I73">
    <cfRule type="expression" dxfId="187" priority="10">
      <formula>I69=K69</formula>
    </cfRule>
    <cfRule type="expression" dxfId="186" priority="11">
      <formula>I69&gt;K69</formula>
    </cfRule>
  </conditionalFormatting>
  <conditionalFormatting sqref="K69 K71 K73">
    <cfRule type="expression" dxfId="185" priority="9">
      <formula>K69=I69</formula>
    </cfRule>
    <cfRule type="expression" dxfId="184" priority="12">
      <formula>K69&gt;I69</formula>
    </cfRule>
  </conditionalFormatting>
  <conditionalFormatting sqref="I99 I97 I101">
    <cfRule type="expression" dxfId="183" priority="6">
      <formula>I97=K97</formula>
    </cfRule>
    <cfRule type="expression" dxfId="182" priority="7">
      <formula>I97&gt;K97</formula>
    </cfRule>
  </conditionalFormatting>
  <conditionalFormatting sqref="K97 K99 K101">
    <cfRule type="expression" dxfId="181" priority="5">
      <formula>K97=I97</formula>
    </cfRule>
    <cfRule type="expression" dxfId="180" priority="8">
      <formula>K97&gt;I97</formula>
    </cfRule>
  </conditionalFormatting>
  <conditionalFormatting sqref="I127 I125 I129">
    <cfRule type="expression" dxfId="179" priority="2">
      <formula>I125=K125</formula>
    </cfRule>
    <cfRule type="expression" dxfId="178" priority="3">
      <formula>I125&gt;K125</formula>
    </cfRule>
  </conditionalFormatting>
  <conditionalFormatting sqref="K125 K127 K129">
    <cfRule type="expression" dxfId="177" priority="1">
      <formula>K125=I125</formula>
    </cfRule>
    <cfRule type="expression" dxfId="176" priority="4">
      <formula>K125&gt;I125</formula>
    </cfRule>
  </conditionalFormatting>
  <dataValidations count="1">
    <dataValidation type="list" allowBlank="1" showInputMessage="1" showErrorMessage="1" sqref="B10:G10 M10:R10 B38:G38 M38:R38 B66:G66 M66:R66 B94:G94 M94:R94 B122:G122 M122:R122" xr:uid="{FA069487-4E30-4D0A-A38C-D6914536F239}">
      <formula1>Vereinsname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BBB8-833C-4049-B008-927F1ED80047}">
  <sheetPr>
    <pageSetUpPr fitToPage="1"/>
  </sheetPr>
  <dimension ref="C1:R34"/>
  <sheetViews>
    <sheetView zoomScale="70" zoomScaleNormal="70" workbookViewId="0">
      <selection activeCell="C11" sqref="C11:G12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5.42578125" customWidth="1"/>
    <col min="14" max="14" width="39.42578125" customWidth="1"/>
    <col min="15" max="15" width="13.140625" customWidth="1"/>
    <col min="16" max="17" width="13.28515625" customWidth="1"/>
  </cols>
  <sheetData>
    <row r="1" spans="3:17" ht="21" x14ac:dyDescent="0.35">
      <c r="C1" s="200" t="s">
        <v>45</v>
      </c>
      <c r="D1" s="201"/>
      <c r="E1" s="201"/>
      <c r="F1" s="201"/>
      <c r="G1" s="202"/>
      <c r="M1" s="96"/>
      <c r="N1" s="96"/>
      <c r="O1" s="96"/>
      <c r="P1" s="96"/>
      <c r="Q1" s="96"/>
    </row>
    <row r="2" spans="3:17" ht="31.5" x14ac:dyDescent="0.35">
      <c r="C2" s="60"/>
      <c r="D2" s="102" t="s">
        <v>16</v>
      </c>
      <c r="E2" s="61" t="s">
        <v>26</v>
      </c>
      <c r="F2" s="62" t="s">
        <v>27</v>
      </c>
      <c r="G2" s="62" t="s">
        <v>28</v>
      </c>
      <c r="M2" s="93"/>
      <c r="N2" s="93"/>
      <c r="O2" s="100"/>
      <c r="P2" s="98"/>
      <c r="Q2" s="98"/>
    </row>
    <row r="3" spans="3:17" ht="21" x14ac:dyDescent="0.35">
      <c r="C3" s="60" t="s">
        <v>29</v>
      </c>
      <c r="D3" s="63" t="s">
        <v>53</v>
      </c>
      <c r="E3" s="63">
        <f>SUM('Tabelle 2.Rd.'!E5+'Tabelle 3.Rd.'!E24)</f>
        <v>9</v>
      </c>
      <c r="F3" s="63">
        <f>SUM('Tabelle 2.Rd.'!F5+'Tabelle 3.Rd.'!F24)</f>
        <v>48</v>
      </c>
      <c r="G3" s="63">
        <f>SUM('Tabelle 2.Rd.'!G5+'Tabelle 3.Rd.'!G24)</f>
        <v>3531.3999999999996</v>
      </c>
      <c r="M3" s="93"/>
      <c r="N3" s="93"/>
      <c r="O3" s="93"/>
      <c r="P3" s="93"/>
      <c r="Q3" s="101"/>
    </row>
    <row r="4" spans="3:17" ht="21" x14ac:dyDescent="0.35">
      <c r="C4" s="60" t="s">
        <v>31</v>
      </c>
      <c r="D4" s="60" t="s">
        <v>49</v>
      </c>
      <c r="E4" s="63">
        <f>SUM('Tabelle 2.Rd.'!E4+'Tabelle 3.Rd.'!E25)</f>
        <v>9</v>
      </c>
      <c r="F4" s="63">
        <f>SUM('Tabelle 2.Rd.'!F4+'Tabelle 3.Rd.'!F25)</f>
        <v>47</v>
      </c>
      <c r="G4" s="63">
        <f>SUM('Tabelle 2.Rd.'!G4+'Tabelle 3.Rd.'!G25)</f>
        <v>3559.9000000000005</v>
      </c>
      <c r="M4" s="93"/>
      <c r="N4" s="93"/>
      <c r="O4" s="93"/>
      <c r="P4" s="93"/>
      <c r="Q4" s="101"/>
    </row>
    <row r="5" spans="3:17" ht="21" x14ac:dyDescent="0.35">
      <c r="C5" s="60" t="s">
        <v>32</v>
      </c>
      <c r="D5" s="60" t="s">
        <v>54</v>
      </c>
      <c r="E5" s="63">
        <f>SUM('Tabelle 2.Rd.'!E6+'Tabelle 3.Rd.'!E21)</f>
        <v>8</v>
      </c>
      <c r="F5" s="63">
        <f>SUM('Tabelle 2.Rd.'!F6+'Tabelle 3.Rd.'!F21)</f>
        <v>48</v>
      </c>
      <c r="G5" s="63">
        <f>SUM('Tabelle 2.Rd.'!G6+'Tabelle 3.Rd.'!G21)</f>
        <v>3501.3</v>
      </c>
      <c r="M5" s="93"/>
      <c r="N5" s="93"/>
      <c r="O5" s="93"/>
      <c r="P5" s="93"/>
      <c r="Q5" s="101"/>
    </row>
    <row r="6" spans="3:17" ht="21" x14ac:dyDescent="0.35">
      <c r="C6" s="63" t="s">
        <v>33</v>
      </c>
      <c r="D6" s="60" t="s">
        <v>55</v>
      </c>
      <c r="E6" s="63">
        <f>SUM('Tabelle 2.Rd.'!E7+'Tabelle 3.Rd.'!E23)</f>
        <v>6</v>
      </c>
      <c r="F6" s="63">
        <f>SUM('Tabelle 2.Rd.'!F7+'Tabelle 3.Rd.'!F23)</f>
        <v>50</v>
      </c>
      <c r="G6" s="63">
        <f>SUM('Tabelle 2.Rd.'!G7+'Tabelle 3.Rd.'!G23)</f>
        <v>3584.7</v>
      </c>
      <c r="M6" s="93"/>
      <c r="N6" s="93"/>
      <c r="O6" s="93"/>
      <c r="P6" s="93"/>
      <c r="Q6" s="101"/>
    </row>
    <row r="7" spans="3:17" ht="21" x14ac:dyDescent="0.35">
      <c r="C7" s="60" t="s">
        <v>34</v>
      </c>
      <c r="D7" s="60" t="s">
        <v>56</v>
      </c>
      <c r="E7" s="63">
        <f>SUM('Tabelle 2.Rd.'!E8+'Tabelle 3.Rd.'!E22)</f>
        <v>6</v>
      </c>
      <c r="F7" s="63">
        <f>SUM('Tabelle 2.Rd.'!F8+'Tabelle 3.Rd.'!F22)</f>
        <v>42</v>
      </c>
      <c r="G7" s="63">
        <f>SUM('Tabelle 2.Rd.'!G8+'Tabelle 3.Rd.'!G22)</f>
        <v>3537.5</v>
      </c>
      <c r="M7" s="93"/>
      <c r="N7" s="93"/>
      <c r="O7" s="93"/>
      <c r="P7" s="93"/>
      <c r="Q7" s="101"/>
    </row>
    <row r="8" spans="3:17" ht="21" x14ac:dyDescent="0.35">
      <c r="C8" s="60" t="s">
        <v>35</v>
      </c>
      <c r="D8" s="60" t="s">
        <v>51</v>
      </c>
      <c r="E8" s="63">
        <f>SUM('Tabelle 2.Rd.'!E3+'Tabelle 3.Rd.'!E29)</f>
        <v>6</v>
      </c>
      <c r="F8" s="63">
        <f>SUM('Tabelle 2.Rd.'!F3+'Tabelle 3.Rd.'!F29)</f>
        <v>40</v>
      </c>
      <c r="G8" s="63">
        <f>SUM('Tabelle 2.Rd.'!G3+'Tabelle 3.Rd.'!G29)</f>
        <v>3539.1</v>
      </c>
      <c r="M8" s="93"/>
      <c r="N8" s="93"/>
      <c r="O8" s="93"/>
      <c r="P8" s="93"/>
      <c r="Q8" s="101"/>
    </row>
    <row r="9" spans="3:17" ht="21" x14ac:dyDescent="0.35">
      <c r="C9" s="60" t="s">
        <v>36</v>
      </c>
      <c r="D9" s="60" t="s">
        <v>48</v>
      </c>
      <c r="E9" s="63">
        <f>SUM('Tabelle 2.Rd.'!E9+'Tabelle 3.Rd.'!E28)</f>
        <v>1</v>
      </c>
      <c r="F9" s="63">
        <f>SUM('Tabelle 2.Rd.'!F9+'Tabelle 3.Rd.'!F28)</f>
        <v>28</v>
      </c>
      <c r="G9" s="63">
        <f>SUM('Tabelle 2.Rd.'!G9+'Tabelle 3.Rd.'!G28)</f>
        <v>3513.6</v>
      </c>
      <c r="M9" s="93"/>
      <c r="N9" s="93"/>
      <c r="O9" s="93"/>
      <c r="P9" s="93"/>
      <c r="Q9" s="101"/>
    </row>
    <row r="10" spans="3:17" ht="21" x14ac:dyDescent="0.35">
      <c r="C10" s="220" t="s">
        <v>37</v>
      </c>
      <c r="D10" s="220" t="s">
        <v>57</v>
      </c>
      <c r="E10" s="221">
        <f>SUM('Tabelle 2.Rd.'!E10+'Tabelle 3.Rd.'!E26)</f>
        <v>0</v>
      </c>
      <c r="F10" s="221">
        <f>SUM('Tabelle 2.Rd.'!F10+'Tabelle 3.Rd.'!F26)</f>
        <v>27</v>
      </c>
      <c r="G10" s="221">
        <f>SUM('Tabelle 2.Rd.'!G10+'Tabelle 3.Rd.'!G26)</f>
        <v>3549.1</v>
      </c>
      <c r="M10" s="93"/>
      <c r="N10" s="93"/>
      <c r="O10" s="93"/>
      <c r="P10" s="93"/>
      <c r="Q10" s="101"/>
    </row>
    <row r="11" spans="3:17" ht="21" x14ac:dyDescent="0.35">
      <c r="C11" s="217" t="s">
        <v>38</v>
      </c>
      <c r="D11" s="217" t="s">
        <v>52</v>
      </c>
      <c r="E11" s="218">
        <f>SUM('Tabelle 2.Rd.'!E11+'Tabelle 3.Rd.'!E30)</f>
        <v>0</v>
      </c>
      <c r="F11" s="218">
        <f>SUM('Tabelle 2.Rd.'!F11+'Tabelle 3.Rd.'!F30)</f>
        <v>16</v>
      </c>
      <c r="G11" s="218">
        <f>SUM('Tabelle 2.Rd.'!G11+'Tabelle 3.Rd.'!G30)</f>
        <v>3418.9</v>
      </c>
      <c r="M11" s="93"/>
      <c r="N11" s="93"/>
      <c r="O11" s="93"/>
      <c r="P11" s="93"/>
      <c r="Q11" s="101"/>
    </row>
    <row r="12" spans="3:17" ht="21" x14ac:dyDescent="0.35">
      <c r="C12" s="217" t="s">
        <v>39</v>
      </c>
      <c r="D12" s="217" t="s">
        <v>50</v>
      </c>
      <c r="E12" s="218">
        <f>SUM('Tabelle 2.Rd.'!E12+'Tabelle 3.Rd.'!E27)</f>
        <v>0</v>
      </c>
      <c r="F12" s="218">
        <f>SUM('Tabelle 2.Rd.'!F12+'Tabelle 3.Rd.'!F27)</f>
        <v>14</v>
      </c>
      <c r="G12" s="224">
        <f>SUM('Tabelle 2.Rd.'!G12+'Tabelle 3.Rd.'!G27)</f>
        <v>3475.3</v>
      </c>
      <c r="M12" s="93"/>
      <c r="N12" s="93"/>
      <c r="O12" s="93"/>
      <c r="P12" s="93"/>
      <c r="Q12" s="101"/>
    </row>
    <row r="13" spans="3:17" ht="21" x14ac:dyDescent="0.35">
      <c r="C13" s="65"/>
      <c r="D13" s="65"/>
      <c r="E13" s="65"/>
      <c r="F13" s="66"/>
      <c r="G13" s="67"/>
      <c r="K13" s="65"/>
      <c r="L13" s="65"/>
      <c r="M13" s="65"/>
      <c r="N13" s="65"/>
      <c r="O13" s="65"/>
      <c r="P13" s="66"/>
      <c r="Q13" s="67"/>
    </row>
    <row r="14" spans="3:17" ht="21" x14ac:dyDescent="0.35">
      <c r="C14" s="65"/>
      <c r="D14" s="65"/>
      <c r="E14" s="65"/>
      <c r="F14" s="66"/>
      <c r="G14" s="67"/>
      <c r="K14" s="65"/>
      <c r="L14" s="65"/>
      <c r="M14" s="65"/>
      <c r="N14" s="65"/>
      <c r="O14" s="65"/>
      <c r="P14" s="66"/>
      <c r="Q14" s="67"/>
    </row>
    <row r="15" spans="3:17" ht="21" x14ac:dyDescent="0.35">
      <c r="C15" s="65"/>
      <c r="D15" s="65"/>
      <c r="E15" s="65"/>
      <c r="F15" s="66"/>
      <c r="G15" s="67"/>
      <c r="K15" s="65"/>
      <c r="L15" s="65"/>
      <c r="M15" s="65"/>
      <c r="N15" s="65"/>
      <c r="O15" s="65"/>
      <c r="P15" s="66"/>
      <c r="Q15" s="67"/>
    </row>
    <row r="16" spans="3:17" ht="21" x14ac:dyDescent="0.35">
      <c r="C16" s="65"/>
      <c r="D16" s="65"/>
      <c r="E16" s="65"/>
      <c r="F16" s="66"/>
      <c r="G16" s="67"/>
      <c r="K16" s="65"/>
      <c r="L16" s="65"/>
      <c r="M16" s="65"/>
      <c r="N16" s="65"/>
      <c r="O16" s="65"/>
      <c r="P16" s="66"/>
      <c r="Q16" s="67"/>
    </row>
    <row r="17" spans="3:18" ht="21" x14ac:dyDescent="0.35">
      <c r="C17" s="65"/>
      <c r="D17" s="65"/>
      <c r="E17" s="65"/>
      <c r="F17" s="66"/>
      <c r="G17" s="67"/>
      <c r="K17" s="65"/>
      <c r="L17" s="65"/>
      <c r="M17" s="65"/>
      <c r="N17" s="65"/>
      <c r="O17" s="65"/>
      <c r="P17" s="66"/>
      <c r="Q17" s="67"/>
    </row>
    <row r="18" spans="3:18" ht="21.75" thickBot="1" x14ac:dyDescent="0.4">
      <c r="C18" s="65"/>
      <c r="D18" s="65"/>
      <c r="E18" s="65"/>
      <c r="F18" s="66"/>
      <c r="G18" s="66"/>
      <c r="K18" s="65"/>
      <c r="L18" s="93"/>
      <c r="M18" s="93"/>
      <c r="N18" s="93"/>
      <c r="O18" s="93"/>
      <c r="P18" s="94"/>
      <c r="Q18" s="94"/>
      <c r="R18" s="95"/>
    </row>
    <row r="19" spans="3:18" ht="21" x14ac:dyDescent="0.35">
      <c r="C19" s="203" t="str">
        <f>$C$1</f>
        <v>Tabelle LG Landesliga  2018/2019</v>
      </c>
      <c r="D19" s="204"/>
      <c r="E19" s="204"/>
      <c r="F19" s="204"/>
      <c r="G19" s="205"/>
      <c r="K19" s="65"/>
      <c r="L19" s="93"/>
      <c r="M19" s="96"/>
      <c r="N19" s="96"/>
      <c r="O19" s="96"/>
      <c r="P19" s="96"/>
      <c r="Q19" s="96"/>
      <c r="R19" s="97"/>
    </row>
    <row r="20" spans="3:18" ht="33" x14ac:dyDescent="0.35">
      <c r="C20" s="60"/>
      <c r="D20" s="102" t="s">
        <v>113</v>
      </c>
      <c r="E20" s="62" t="s">
        <v>41</v>
      </c>
      <c r="F20" s="62" t="s">
        <v>27</v>
      </c>
      <c r="G20" s="62" t="s">
        <v>28</v>
      </c>
      <c r="K20" s="65"/>
      <c r="L20" s="93"/>
      <c r="M20" s="93"/>
      <c r="N20" s="93"/>
      <c r="O20" s="98"/>
      <c r="P20" s="98"/>
      <c r="Q20" s="98"/>
      <c r="R20" s="97"/>
    </row>
    <row r="21" spans="3:18" ht="21" x14ac:dyDescent="0.35">
      <c r="C21" s="60" t="s">
        <v>29</v>
      </c>
      <c r="D21" s="63" t="s">
        <v>54</v>
      </c>
      <c r="E21" s="63">
        <v>3</v>
      </c>
      <c r="F21" s="68">
        <v>22</v>
      </c>
      <c r="G21" s="69">
        <v>1215.2</v>
      </c>
      <c r="K21" s="65"/>
      <c r="L21" s="93"/>
      <c r="M21" s="93"/>
      <c r="N21" s="93"/>
      <c r="O21" s="93"/>
      <c r="P21" s="94"/>
      <c r="Q21" s="99"/>
      <c r="R21" s="97"/>
    </row>
    <row r="22" spans="3:18" ht="21" x14ac:dyDescent="0.35">
      <c r="C22" s="60" t="s">
        <v>31</v>
      </c>
      <c r="D22" s="63" t="s">
        <v>56</v>
      </c>
      <c r="E22" s="60">
        <v>3</v>
      </c>
      <c r="F22" s="70">
        <v>22</v>
      </c>
      <c r="G22" s="71">
        <v>1194.2</v>
      </c>
      <c r="K22" s="65"/>
      <c r="L22" s="93"/>
      <c r="M22" s="93"/>
      <c r="N22" s="93"/>
      <c r="O22" s="93"/>
      <c r="P22" s="94"/>
      <c r="Q22" s="99"/>
      <c r="R22" s="97"/>
    </row>
    <row r="23" spans="3:18" ht="21" x14ac:dyDescent="0.35">
      <c r="C23" s="60" t="s">
        <v>32</v>
      </c>
      <c r="D23" s="63" t="s">
        <v>55</v>
      </c>
      <c r="E23" s="60">
        <v>3</v>
      </c>
      <c r="F23" s="70">
        <v>18</v>
      </c>
      <c r="G23" s="71">
        <v>1193.2</v>
      </c>
      <c r="K23" s="65"/>
      <c r="L23" s="93"/>
      <c r="M23" s="93"/>
      <c r="N23" s="93"/>
      <c r="O23" s="93"/>
      <c r="P23" s="94"/>
      <c r="Q23" s="99"/>
      <c r="R23" s="97"/>
    </row>
    <row r="24" spans="3:18" ht="21" x14ac:dyDescent="0.35">
      <c r="C24" s="63" t="s">
        <v>33</v>
      </c>
      <c r="D24" s="63" t="s">
        <v>53</v>
      </c>
      <c r="E24" s="60">
        <v>3</v>
      </c>
      <c r="F24" s="70">
        <v>16</v>
      </c>
      <c r="G24" s="71">
        <v>1172.7</v>
      </c>
      <c r="K24" s="65"/>
      <c r="L24" s="93"/>
      <c r="M24" s="93"/>
      <c r="N24" s="93"/>
      <c r="O24" s="93"/>
      <c r="P24" s="94"/>
      <c r="Q24" s="99"/>
      <c r="R24" s="97"/>
    </row>
    <row r="25" spans="3:18" ht="21" x14ac:dyDescent="0.35">
      <c r="C25" s="60" t="s">
        <v>33</v>
      </c>
      <c r="D25" s="63" t="s">
        <v>49</v>
      </c>
      <c r="E25" s="60">
        <v>3</v>
      </c>
      <c r="F25" s="70">
        <v>13</v>
      </c>
      <c r="G25" s="71">
        <v>1187.3</v>
      </c>
      <c r="K25" s="65"/>
      <c r="L25" s="93"/>
      <c r="M25" s="93"/>
      <c r="N25" s="93"/>
      <c r="O25" s="93"/>
      <c r="P25" s="94"/>
      <c r="Q25" s="99"/>
      <c r="R25" s="97"/>
    </row>
    <row r="26" spans="3:18" ht="21" x14ac:dyDescent="0.35">
      <c r="C26" s="60" t="s">
        <v>35</v>
      </c>
      <c r="D26" s="63" t="s">
        <v>57</v>
      </c>
      <c r="E26" s="60">
        <v>0</v>
      </c>
      <c r="F26" s="70">
        <v>11</v>
      </c>
      <c r="G26" s="71">
        <v>1192.4000000000001</v>
      </c>
      <c r="K26" s="65"/>
      <c r="L26" s="65"/>
      <c r="M26" s="65"/>
      <c r="N26" s="65"/>
      <c r="O26" s="65"/>
      <c r="P26" s="66"/>
      <c r="Q26" s="90"/>
      <c r="R26" s="89"/>
    </row>
    <row r="27" spans="3:18" ht="21" x14ac:dyDescent="0.35">
      <c r="C27" s="60" t="s">
        <v>36</v>
      </c>
      <c r="D27" s="63" t="s">
        <v>50</v>
      </c>
      <c r="E27" s="60">
        <v>0</v>
      </c>
      <c r="F27" s="70">
        <v>8</v>
      </c>
      <c r="G27" s="71">
        <v>1173.9000000000001</v>
      </c>
      <c r="K27" s="65"/>
      <c r="L27" s="65"/>
      <c r="M27" s="65"/>
      <c r="N27" s="65"/>
      <c r="O27" s="65"/>
      <c r="P27" s="66"/>
      <c r="Q27" s="90"/>
      <c r="R27" s="89"/>
    </row>
    <row r="28" spans="3:18" ht="21" x14ac:dyDescent="0.35">
      <c r="C28" s="60" t="s">
        <v>37</v>
      </c>
      <c r="D28" s="63" t="s">
        <v>48</v>
      </c>
      <c r="E28" s="60">
        <v>0</v>
      </c>
      <c r="F28" s="70">
        <v>6</v>
      </c>
      <c r="G28" s="71">
        <v>1168</v>
      </c>
      <c r="K28" s="65"/>
      <c r="L28" s="65"/>
      <c r="M28" s="65"/>
      <c r="N28" s="65"/>
      <c r="O28" s="65"/>
      <c r="P28" s="66"/>
      <c r="Q28" s="90"/>
      <c r="R28" s="89"/>
    </row>
    <row r="29" spans="3:18" ht="21" x14ac:dyDescent="0.35">
      <c r="C29" s="60" t="s">
        <v>38</v>
      </c>
      <c r="D29" s="63" t="s">
        <v>51</v>
      </c>
      <c r="E29" s="60">
        <v>0</v>
      </c>
      <c r="F29" s="70">
        <v>2</v>
      </c>
      <c r="G29" s="71">
        <v>1166</v>
      </c>
      <c r="K29" s="65"/>
      <c r="L29" s="65"/>
      <c r="M29" s="65"/>
      <c r="N29" s="65"/>
      <c r="O29" s="65"/>
      <c r="P29" s="66"/>
      <c r="Q29" s="90"/>
      <c r="R29" s="89"/>
    </row>
    <row r="30" spans="3:18" ht="21" x14ac:dyDescent="0.35">
      <c r="C30" s="60" t="s">
        <v>39</v>
      </c>
      <c r="D30" s="63" t="s">
        <v>52</v>
      </c>
      <c r="E30" s="60">
        <v>0</v>
      </c>
      <c r="F30" s="70">
        <v>2</v>
      </c>
      <c r="G30" s="71">
        <v>1115.0999999999999</v>
      </c>
      <c r="K30" s="65"/>
      <c r="L30" s="65"/>
      <c r="M30" s="65"/>
      <c r="N30" s="65"/>
      <c r="O30" s="65"/>
      <c r="P30" s="66"/>
      <c r="Q30" s="90"/>
      <c r="R30" s="89"/>
    </row>
    <row r="31" spans="3:18" ht="21" x14ac:dyDescent="0.35">
      <c r="C31" s="65"/>
      <c r="D31" s="65"/>
      <c r="E31" s="65"/>
      <c r="F31" s="66"/>
      <c r="G31" s="66"/>
      <c r="K31" s="65"/>
      <c r="L31" s="65"/>
      <c r="M31" s="65"/>
      <c r="N31" s="65"/>
      <c r="O31" s="65"/>
      <c r="P31" s="66"/>
      <c r="Q31" s="66"/>
      <c r="R31" s="89"/>
    </row>
    <row r="32" spans="3:18" ht="21" x14ac:dyDescent="0.35">
      <c r="C32" s="72" t="s">
        <v>42</v>
      </c>
      <c r="D32" s="72"/>
      <c r="E32" s="72"/>
      <c r="F32" s="72"/>
      <c r="G32" s="72"/>
      <c r="H32" s="73"/>
      <c r="K32" s="65"/>
      <c r="L32" s="65"/>
      <c r="M32" s="91"/>
      <c r="N32" s="91"/>
      <c r="O32" s="91"/>
      <c r="P32" s="91"/>
      <c r="Q32" s="91"/>
      <c r="R32" s="89"/>
    </row>
    <row r="33" spans="3:18" ht="21" x14ac:dyDescent="0.35">
      <c r="C33" s="72" t="s">
        <v>43</v>
      </c>
      <c r="D33" s="72"/>
      <c r="E33" s="72"/>
      <c r="F33" s="72"/>
      <c r="G33" s="72"/>
      <c r="H33" s="73"/>
      <c r="K33" s="65"/>
      <c r="L33" s="65"/>
      <c r="M33" s="91"/>
      <c r="N33" s="91"/>
      <c r="O33" s="91"/>
      <c r="P33" s="91"/>
      <c r="Q33" s="91"/>
      <c r="R33" s="89"/>
    </row>
    <row r="34" spans="3:18" ht="21" x14ac:dyDescent="0.35">
      <c r="C34" s="74" t="s">
        <v>44</v>
      </c>
      <c r="K34" s="65"/>
      <c r="L34" s="65"/>
      <c r="M34" s="92"/>
      <c r="N34" s="89"/>
      <c r="O34" s="89"/>
      <c r="P34" s="89"/>
      <c r="Q34" s="89"/>
      <c r="R34" s="89"/>
    </row>
  </sheetData>
  <sortState ref="D3:G12">
    <sortCondition descending="1" ref="E3:E12"/>
    <sortCondition descending="1" ref="F3:F12"/>
    <sortCondition descending="1" ref="G3:G12"/>
  </sortState>
  <mergeCells count="2">
    <mergeCell ref="C1:G1"/>
    <mergeCell ref="C19:G19"/>
  </mergeCells>
  <dataValidations count="1">
    <dataValidation type="list" allowBlank="1" showInputMessage="1" showErrorMessage="1" sqref="D21:D30" xr:uid="{A2DF0972-31A5-44CD-9C21-48A9248670B1}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F052-DF44-43EB-B5BB-CAF73C4BB8ED}">
  <dimension ref="A2:DD141"/>
  <sheetViews>
    <sheetView zoomScaleNormal="100" workbookViewId="0">
      <selection activeCell="Q73" sqref="Q73:Q74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2851562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2851562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180" t="s">
        <v>1</v>
      </c>
      <c r="E2" s="180"/>
      <c r="F2" s="180"/>
      <c r="G2" s="82">
        <v>4</v>
      </c>
      <c r="H2" s="181" t="s">
        <v>2</v>
      </c>
      <c r="I2" s="181"/>
      <c r="J2" s="182">
        <v>43443</v>
      </c>
      <c r="K2" s="183"/>
      <c r="L2" s="183"/>
      <c r="M2" s="183"/>
      <c r="N2" s="2" t="s">
        <v>3</v>
      </c>
      <c r="O2" s="184" t="s">
        <v>114</v>
      </c>
      <c r="P2" s="184"/>
      <c r="Q2" s="184"/>
    </row>
    <row r="3" spans="2:18" ht="19.5" customHeight="1" x14ac:dyDescent="0.25"/>
    <row r="4" spans="2:18" ht="19.5" customHeight="1" x14ac:dyDescent="0.25">
      <c r="D4" s="190" t="s">
        <v>4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2:18" ht="19.5" customHeight="1" x14ac:dyDescent="0.25">
      <c r="D5" s="192" t="s">
        <v>47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2:18" ht="19.5" customHeight="1" x14ac:dyDescent="0.25">
      <c r="D6" s="190" t="s">
        <v>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18" ht="19.5" customHeight="1" x14ac:dyDescent="0.25"/>
    <row r="8" spans="2:18" ht="16.5" customHeight="1" x14ac:dyDescent="0.25">
      <c r="D8" s="193" t="s">
        <v>1</v>
      </c>
      <c r="E8" s="194"/>
      <c r="F8" s="194"/>
      <c r="G8" s="194"/>
      <c r="H8" s="194"/>
      <c r="I8" s="6">
        <f>$G$2</f>
        <v>4</v>
      </c>
      <c r="J8" s="81"/>
      <c r="K8" s="195" t="s">
        <v>6</v>
      </c>
      <c r="L8" s="195"/>
      <c r="M8" s="195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196" t="s">
        <v>56</v>
      </c>
      <c r="C10" s="197"/>
      <c r="D10" s="197"/>
      <c r="E10" s="197"/>
      <c r="F10" s="197"/>
      <c r="G10" s="198"/>
      <c r="H10" s="10">
        <f>IF(I19=0,0,IF(I19&gt;K19,3,IF(AND(I19=K19,I29=K29),1,I29)))</f>
        <v>3</v>
      </c>
      <c r="I10" s="199" t="s">
        <v>7</v>
      </c>
      <c r="J10" s="199"/>
      <c r="K10" s="199"/>
      <c r="L10" s="10">
        <f>IF(K19=0,0,IF(K19&gt;I19,3,IF(AND(K19=I19,K29=I29),1,K29)))</f>
        <v>0</v>
      </c>
      <c r="M10" s="196" t="s">
        <v>50</v>
      </c>
      <c r="N10" s="197"/>
      <c r="O10" s="197"/>
      <c r="P10" s="197"/>
      <c r="Q10" s="197"/>
      <c r="R10" s="198"/>
    </row>
    <row r="11" spans="2:18" ht="16.5" customHeight="1" thickBot="1" x14ac:dyDescent="0.3"/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06">
        <v>1</v>
      </c>
      <c r="C13" s="207" t="s">
        <v>104</v>
      </c>
      <c r="D13" s="17">
        <v>97.4</v>
      </c>
      <c r="E13" s="17">
        <v>102.1</v>
      </c>
      <c r="F13" s="17">
        <v>101.9</v>
      </c>
      <c r="G13" s="17">
        <v>100.7</v>
      </c>
      <c r="H13" s="18">
        <f>IF(SUM(D13:G13)=0,0,SUM(D13:G13))</f>
        <v>402.09999999999997</v>
      </c>
      <c r="I13" s="19">
        <f>IF(SUM(D14:H14)=0,0,SUM(D14:H14))</f>
        <v>8</v>
      </c>
      <c r="J13" s="20" t="s">
        <v>15</v>
      </c>
      <c r="K13" s="21">
        <f>IF(SUM(M14:P14)=0,0,SUM(M14:P14))</f>
        <v>0</v>
      </c>
      <c r="L13" s="18">
        <f>IF(SUM(M13:P13)=0,0,SUM(M13:P13))</f>
        <v>381</v>
      </c>
      <c r="M13" s="17">
        <v>97.3</v>
      </c>
      <c r="N13" s="17">
        <v>97.1</v>
      </c>
      <c r="O13" s="17">
        <v>93.2</v>
      </c>
      <c r="P13" s="17">
        <v>93.4</v>
      </c>
      <c r="Q13" s="210" t="s">
        <v>79</v>
      </c>
      <c r="R13" s="206">
        <v>2</v>
      </c>
    </row>
    <row r="14" spans="2:18" ht="16.5" customHeight="1" x14ac:dyDescent="0.25">
      <c r="B14" s="162"/>
      <c r="C14" s="164"/>
      <c r="D14" s="22">
        <f>IF(D13=0,"",IF(D13&gt;P13,2,IF(D13=P13,1,0)))</f>
        <v>2</v>
      </c>
      <c r="E14" s="22">
        <f>IF(E13=0,"",IF(E13&gt;O13,2,IF(E13=O13,1,0)))</f>
        <v>2</v>
      </c>
      <c r="F14" s="22">
        <f>IF(F13=0,"",IF(F13&gt;N13,2,IF(F13=N13,1,0)))</f>
        <v>2</v>
      </c>
      <c r="G14" s="22">
        <f>IF(G13=0,"",IF(G13&gt;M13,2,IF(G13=M13,1,0)))</f>
        <v>2</v>
      </c>
      <c r="H14" s="78"/>
      <c r="I14" s="24"/>
      <c r="J14" s="25"/>
      <c r="K14" s="26"/>
      <c r="L14" s="78"/>
      <c r="M14" s="22">
        <f>IF(M13=0,"",IF(M13&gt;G13,2,IF(M13=G13,1,0)))</f>
        <v>0</v>
      </c>
      <c r="N14" s="22">
        <f>IF(N13=0,"",IF(N13&gt;F13,2,IF(N13=F13,1,0)))</f>
        <v>0</v>
      </c>
      <c r="O14" s="22">
        <f>IF(O13=0,"",IF(O13&gt;E13,2,IF(E13=O13,1,0)))</f>
        <v>0</v>
      </c>
      <c r="P14" s="22">
        <f>IF(P13=0,"",IF(P13&gt;D13,2,IF(P13=D13,1,0)))</f>
        <v>0</v>
      </c>
      <c r="Q14" s="189"/>
      <c r="R14" s="162"/>
    </row>
    <row r="15" spans="2:18" ht="30" customHeight="1" x14ac:dyDescent="0.25">
      <c r="B15" s="161">
        <v>3</v>
      </c>
      <c r="C15" s="208" t="s">
        <v>72</v>
      </c>
      <c r="D15" s="27">
        <v>92.8</v>
      </c>
      <c r="E15" s="27">
        <v>99.6</v>
      </c>
      <c r="F15" s="27">
        <v>100.2</v>
      </c>
      <c r="G15" s="27">
        <v>93.5</v>
      </c>
      <c r="H15" s="28">
        <f>IF(SUM(D15:G15)=0,0,SUM(D15:G15))</f>
        <v>386.09999999999997</v>
      </c>
      <c r="I15" s="29">
        <f>IF(SUM(D16:H16)=0,0,SUM(D16:H16))</f>
        <v>4</v>
      </c>
      <c r="J15" s="30" t="s">
        <v>15</v>
      </c>
      <c r="K15" s="31">
        <f>IF(SUM(M16:P16)=0,0,SUM(M16:P16))</f>
        <v>4</v>
      </c>
      <c r="L15" s="28">
        <f>IF(SUM(M15:P15)=0,0,SUM(M15:P15))</f>
        <v>386.29999999999995</v>
      </c>
      <c r="M15" s="27">
        <v>95.3</v>
      </c>
      <c r="N15" s="27">
        <v>97.1</v>
      </c>
      <c r="O15" s="27">
        <v>94.4</v>
      </c>
      <c r="P15" s="27">
        <v>99.5</v>
      </c>
      <c r="Q15" s="209" t="s">
        <v>77</v>
      </c>
      <c r="R15" s="161">
        <v>4</v>
      </c>
    </row>
    <row r="16" spans="2:18" ht="16.5" customHeight="1" x14ac:dyDescent="0.25">
      <c r="B16" s="162"/>
      <c r="C16" s="164"/>
      <c r="D16" s="32">
        <f>IF(D15=0,"",IF(D15&gt;P15,2,IF(D15=P15,1,0)))</f>
        <v>0</v>
      </c>
      <c r="E16" s="32">
        <f>IF(E15=0,"",IF(E15&gt;O15,2,IF(E15=O15,1,0)))</f>
        <v>2</v>
      </c>
      <c r="F16" s="32">
        <f>IF(F15=0,"",IF(F15&gt;N15,2,IF(F15=N15,1,0)))</f>
        <v>2</v>
      </c>
      <c r="G16" s="32">
        <f>IF(G15=0,"",IF(G15&gt;M15,2,IF(G15=M15,1,0)))</f>
        <v>0</v>
      </c>
      <c r="H16" s="78"/>
      <c r="I16" s="24"/>
      <c r="J16" s="25"/>
      <c r="K16" s="26"/>
      <c r="L16" s="78"/>
      <c r="M16" s="32">
        <f>IF(M15=0,"",IF(M15&gt;G15,2,IF(M15=G15,1,0)))</f>
        <v>2</v>
      </c>
      <c r="N16" s="32">
        <f>IF(N15=0,"",IF(N15&gt;F15,2,IF(N15=F15,1,0)))</f>
        <v>0</v>
      </c>
      <c r="O16" s="32">
        <f>IF(O15=0,"",IF(O15&gt;E15,2,IF(E15=O15,1,0)))</f>
        <v>0</v>
      </c>
      <c r="P16" s="32">
        <f>IF(P15=0,"",IF(P15&gt;D15,2,IF(P15=D15,1,0)))</f>
        <v>2</v>
      </c>
      <c r="Q16" s="166"/>
      <c r="R16" s="162"/>
    </row>
    <row r="17" spans="2:108" ht="30" customHeight="1" x14ac:dyDescent="0.25">
      <c r="B17" s="161">
        <v>5</v>
      </c>
      <c r="C17" s="208" t="s">
        <v>70</v>
      </c>
      <c r="D17" s="27">
        <v>91.3</v>
      </c>
      <c r="E17" s="27">
        <v>92.7</v>
      </c>
      <c r="F17" s="27">
        <v>98</v>
      </c>
      <c r="G17" s="27">
        <v>95.4</v>
      </c>
      <c r="H17" s="28">
        <f>IF(SUM(D17:G17)=0,0,SUM(D17:G17))</f>
        <v>377.4</v>
      </c>
      <c r="I17" s="29">
        <f>IF(SUM(D18:H18)=0,0,SUM(D18:H18))</f>
        <v>2</v>
      </c>
      <c r="J17" s="30" t="s">
        <v>15</v>
      </c>
      <c r="K17" s="31">
        <f>IF(SUM(M18:P18)=0,0,SUM(M18:P18))</f>
        <v>6</v>
      </c>
      <c r="L17" s="28">
        <f>IF(SUM(M17:P17)=0,0,SUM(M17:P17))</f>
        <v>385.49999999999994</v>
      </c>
      <c r="M17" s="27">
        <v>95.6</v>
      </c>
      <c r="N17" s="27">
        <v>95.8</v>
      </c>
      <c r="O17" s="27">
        <v>99.9</v>
      </c>
      <c r="P17" s="27">
        <v>94.2</v>
      </c>
      <c r="Q17" s="209" t="s">
        <v>81</v>
      </c>
      <c r="R17" s="161">
        <v>6</v>
      </c>
    </row>
    <row r="18" spans="2:108" ht="16.5" customHeight="1" x14ac:dyDescent="0.25">
      <c r="B18" s="162"/>
      <c r="C18" s="164"/>
      <c r="D18" s="32">
        <f>IF(D17=0,"",IF(D17&gt;P17,2,IF(D17=P17,1,0)))</f>
        <v>0</v>
      </c>
      <c r="E18" s="32">
        <f>IF(E17=0,"",IF(E17&gt;O17,2,IF(E17=O17,1,0)))</f>
        <v>0</v>
      </c>
      <c r="F18" s="32">
        <f>IF(F17=0,"",IF(F17&gt;N17,2,IF(F17=N17,1,0)))</f>
        <v>2</v>
      </c>
      <c r="G18" s="32">
        <f>IF(G17=0,"",IF(G17&gt;M17,2,IF(G17=M17,1,0)))</f>
        <v>0</v>
      </c>
      <c r="H18" s="78"/>
      <c r="I18" s="24"/>
      <c r="J18" s="25"/>
      <c r="K18" s="26"/>
      <c r="L18" s="78"/>
      <c r="M18" s="32">
        <f>IF(M17=0,"",IF(M17&gt;G17,2,IF(M17=G17,1,0)))</f>
        <v>2</v>
      </c>
      <c r="N18" s="32">
        <f>IF(N17=0,"",IF(N17&gt;F17,2,IF(N17=F17,1,0)))</f>
        <v>0</v>
      </c>
      <c r="O18" s="32">
        <f>IF(O17=0,"",IF(O17&gt;E17,2,IF(E17=O17,1,0)))</f>
        <v>2</v>
      </c>
      <c r="P18" s="32">
        <f>IF(P17=0,"",IF(P17&gt;D17,2,IF(P17=D17,1,0)))</f>
        <v>2</v>
      </c>
      <c r="Q18" s="166"/>
      <c r="R18" s="162"/>
    </row>
    <row r="19" spans="2:108" ht="16.5" customHeight="1" x14ac:dyDescent="0.25">
      <c r="B19" s="33"/>
      <c r="C19" s="167" t="str">
        <f>IF(AND(H19=0,L19=0),"",IF(OR(I19&gt;K19,K19&gt;I19),"kein Stechen erforderlich","Stechen"))</f>
        <v>kein Stechen erforderlich</v>
      </c>
      <c r="D19" s="168"/>
      <c r="E19" s="169"/>
      <c r="F19" s="170" t="s">
        <v>16</v>
      </c>
      <c r="G19" s="171"/>
      <c r="H19" s="34">
        <f>IF(SUM(H13:H18)=0,0,SUM(H13:H18))</f>
        <v>1165.5999999999999</v>
      </c>
      <c r="I19" s="79">
        <f>IF(SUM(I13:I18)=0,0,SUM(I13:I18))</f>
        <v>14</v>
      </c>
      <c r="J19" s="36" t="s">
        <v>15</v>
      </c>
      <c r="K19" s="80">
        <f>IF(SUM(K13:K18)=0,0,SUM(K13:K18))</f>
        <v>10</v>
      </c>
      <c r="L19" s="34">
        <f>IF(SUM(L13:L18)=0,0,SUM(L13:L18))</f>
        <v>1152.8</v>
      </c>
      <c r="M19" s="170" t="s">
        <v>16</v>
      </c>
      <c r="N19" s="171"/>
      <c r="O19" s="172" t="str">
        <f>C19</f>
        <v>kein Stechen erforderlich</v>
      </c>
      <c r="P19" s="173"/>
      <c r="Q19" s="174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53" t="str">
        <f>IF(C19="Stechen",B10,"")</f>
        <v/>
      </c>
      <c r="D21" s="154"/>
      <c r="E21" s="154"/>
      <c r="F21" s="155" t="s">
        <v>17</v>
      </c>
      <c r="G21" s="156"/>
      <c r="H21" s="155" t="s">
        <v>18</v>
      </c>
      <c r="I21" s="157"/>
      <c r="J21" s="156"/>
      <c r="K21" s="155" t="s">
        <v>19</v>
      </c>
      <c r="L21" s="156"/>
      <c r="M21" s="155" t="s">
        <v>20</v>
      </c>
      <c r="N21" s="156"/>
      <c r="O21" s="154" t="str">
        <f>IF(O19="Stechen",M10,"")</f>
        <v/>
      </c>
      <c r="P21" s="154"/>
      <c r="Q21" s="158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75" t="s">
        <v>14</v>
      </c>
      <c r="C22" s="175"/>
      <c r="D22" s="176" t="s">
        <v>21</v>
      </c>
      <c r="E22" s="176"/>
      <c r="F22" s="41">
        <v>1</v>
      </c>
      <c r="G22" s="42">
        <v>2</v>
      </c>
      <c r="H22" s="41">
        <v>3</v>
      </c>
      <c r="I22" s="177">
        <v>4</v>
      </c>
      <c r="J22" s="178"/>
      <c r="K22" s="41">
        <v>5</v>
      </c>
      <c r="L22" s="42">
        <v>6</v>
      </c>
      <c r="M22" s="41">
        <v>7</v>
      </c>
      <c r="N22" s="42">
        <v>8</v>
      </c>
      <c r="O22" s="176" t="s">
        <v>21</v>
      </c>
      <c r="P22" s="176"/>
      <c r="Q22" s="179" t="s">
        <v>14</v>
      </c>
      <c r="R22" s="179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45">
        <f>IF(SUM(F24,H24,K24,M24)=0,0,SUM(F24,H24,K24,M24))</f>
        <v>0</v>
      </c>
      <c r="C23" s="136" t="s">
        <v>22</v>
      </c>
      <c r="D23" s="138" t="s">
        <v>23</v>
      </c>
      <c r="E23" s="138"/>
      <c r="F23" s="43"/>
      <c r="G23" s="77"/>
      <c r="H23" s="43"/>
      <c r="I23" s="139"/>
      <c r="J23" s="140"/>
      <c r="K23" s="43"/>
      <c r="L23" s="77"/>
      <c r="M23" s="43"/>
      <c r="N23" s="77"/>
      <c r="O23" s="141" t="s">
        <v>23</v>
      </c>
      <c r="P23" s="138"/>
      <c r="Q23" s="149" t="s">
        <v>22</v>
      </c>
      <c r="R23" s="145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46"/>
      <c r="C24" s="137"/>
      <c r="D24" s="138" t="s">
        <v>14</v>
      </c>
      <c r="E24" s="142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159" t="str">
        <f>IF(I23="","",IF(I23&gt;H23,2,IF(I23=H23,1,0)))</f>
        <v/>
      </c>
      <c r="J24" s="160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141" t="s">
        <v>14</v>
      </c>
      <c r="P24" s="138"/>
      <c r="Q24" s="150"/>
      <c r="R24" s="146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45">
        <f>IF(SUM(F26,H26,K26,M26)=0,0,SUM(F26,H26,K26,M26))</f>
        <v>0</v>
      </c>
      <c r="C25" s="136" t="s">
        <v>24</v>
      </c>
      <c r="D25" s="138" t="s">
        <v>23</v>
      </c>
      <c r="E25" s="138"/>
      <c r="F25" s="43"/>
      <c r="G25" s="77"/>
      <c r="H25" s="43"/>
      <c r="I25" s="139"/>
      <c r="J25" s="140"/>
      <c r="K25" s="43"/>
      <c r="L25" s="77"/>
      <c r="M25" s="43"/>
      <c r="N25" s="77"/>
      <c r="O25" s="141" t="s">
        <v>23</v>
      </c>
      <c r="P25" s="138"/>
      <c r="Q25" s="149" t="s">
        <v>24</v>
      </c>
      <c r="R25" s="145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46"/>
      <c r="C26" s="137"/>
      <c r="D26" s="138" t="s">
        <v>14</v>
      </c>
      <c r="E26" s="142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43" t="str">
        <f>IF(I25="","",IF(I25&gt;H25,2,IF(I25=H25,1,0)))</f>
        <v/>
      </c>
      <c r="J26" s="144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41" t="s">
        <v>14</v>
      </c>
      <c r="P26" s="138"/>
      <c r="Q26" s="150"/>
      <c r="R26" s="146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45">
        <f>IF(SUM(F28,H28,K28,M28)=0,0,SUM(F28,H28,K28,M28))</f>
        <v>0</v>
      </c>
      <c r="C27" s="136" t="s">
        <v>25</v>
      </c>
      <c r="D27" s="138" t="s">
        <v>23</v>
      </c>
      <c r="E27" s="138"/>
      <c r="F27" s="49"/>
      <c r="G27" s="50"/>
      <c r="H27" s="49"/>
      <c r="I27" s="147"/>
      <c r="J27" s="148"/>
      <c r="K27" s="49"/>
      <c r="L27" s="50"/>
      <c r="M27" s="49"/>
      <c r="N27" s="50"/>
      <c r="O27" s="141" t="s">
        <v>23</v>
      </c>
      <c r="P27" s="138"/>
      <c r="Q27" s="149" t="s">
        <v>25</v>
      </c>
      <c r="R27" s="145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46"/>
      <c r="C28" s="137"/>
      <c r="D28" s="138" t="s">
        <v>14</v>
      </c>
      <c r="E28" s="138"/>
      <c r="F28" s="51" t="str">
        <f>IF(F27="","",IF(F27&gt;G27,2,IF(F27=G27,1,0)))</f>
        <v/>
      </c>
      <c r="G28" s="76" t="str">
        <f>IF(G27="","",IF(G27&gt;F27,2,IF(G27=F27,1,0)))</f>
        <v/>
      </c>
      <c r="H28" s="51" t="str">
        <f>IF(H27="","",IF(H27&gt;I27,2,IF(H27=I27,1,0)))</f>
        <v/>
      </c>
      <c r="I28" s="151" t="str">
        <f>IF(I27="","",IF(I27&gt;H27,2,IF(I27=H27,1,0)))</f>
        <v/>
      </c>
      <c r="J28" s="152" t="str">
        <f>IF(J27="","",IF(J27&gt;I27,2,IF(J27=I27,1,"")))</f>
        <v/>
      </c>
      <c r="K28" s="51" t="str">
        <f>IF(K27="","",IF(K27&gt;L27,2,IF(K27=L27,1,0)))</f>
        <v/>
      </c>
      <c r="L28" s="76" t="str">
        <f>IF(L27="","",IF(L27&gt;K27,2,IF(L27=K27,1,0)))</f>
        <v/>
      </c>
      <c r="M28" s="51" t="str">
        <f>IF(M27="","",IF(M27&gt;N27,2,IF(M27=N27,1,0)))</f>
        <v/>
      </c>
      <c r="N28" s="76" t="str">
        <f>IF(N27="","",IF(N27&gt;M27,2,IF(N27=M27,1,0)))</f>
        <v/>
      </c>
      <c r="O28" s="138" t="s">
        <v>14</v>
      </c>
      <c r="P28" s="138"/>
      <c r="Q28" s="150"/>
      <c r="R28" s="146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75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180" t="s">
        <v>1</v>
      </c>
      <c r="E30" s="180"/>
      <c r="F30" s="180"/>
      <c r="G30" s="6">
        <f>$G$2</f>
        <v>4</v>
      </c>
      <c r="H30" s="181" t="s">
        <v>2</v>
      </c>
      <c r="I30" s="181"/>
      <c r="J30" s="182">
        <v>43449</v>
      </c>
      <c r="K30" s="183"/>
      <c r="L30" s="183"/>
      <c r="M30" s="183"/>
      <c r="N30" s="2" t="s">
        <v>3</v>
      </c>
      <c r="O30" s="184" t="s">
        <v>114</v>
      </c>
      <c r="P30" s="184"/>
      <c r="Q30" s="184"/>
    </row>
    <row r="31" spans="2:108" ht="19.5" customHeight="1" x14ac:dyDescent="0.25"/>
    <row r="32" spans="2:108" ht="19.5" customHeight="1" x14ac:dyDescent="0.25">
      <c r="D32" s="190" t="str">
        <f>$D$4</f>
        <v>LUFTGEWEHR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2:107" ht="19.5" customHeight="1" x14ac:dyDescent="0.25">
      <c r="D33" s="192" t="str">
        <f>$D$5</f>
        <v>SAISON 2018 / 19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2:107" ht="19.5" customHeight="1" x14ac:dyDescent="0.25">
      <c r="D34" s="190" t="str">
        <f>$D$6</f>
        <v>Landesliga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</row>
    <row r="35" spans="2:107" ht="19.5" customHeight="1" x14ac:dyDescent="0.25"/>
    <row r="36" spans="2:107" ht="16.5" customHeight="1" x14ac:dyDescent="0.25">
      <c r="D36" s="193" t="s">
        <v>1</v>
      </c>
      <c r="E36" s="194"/>
      <c r="F36" s="194"/>
      <c r="G36" s="194"/>
      <c r="H36" s="194"/>
      <c r="I36" s="6">
        <f>$G$2</f>
        <v>4</v>
      </c>
      <c r="J36" s="81"/>
      <c r="K36" s="195" t="s">
        <v>6</v>
      </c>
      <c r="L36" s="195"/>
      <c r="M36" s="195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196" t="s">
        <v>51</v>
      </c>
      <c r="C38" s="197"/>
      <c r="D38" s="197"/>
      <c r="E38" s="197"/>
      <c r="F38" s="197"/>
      <c r="G38" s="198"/>
      <c r="H38" s="10">
        <f>IF(I47=0,0,IF(I47&gt;K47,3,IF(AND(I47=K47,I57=K57),1,I57)))</f>
        <v>3</v>
      </c>
      <c r="I38" s="199" t="s">
        <v>7</v>
      </c>
      <c r="J38" s="199"/>
      <c r="K38" s="199"/>
      <c r="L38" s="10">
        <f>IF(K47=0,0,IF(K47&gt;I47,3,IF(AND(K47=I47,K57=I57),1,K57)))</f>
        <v>0</v>
      </c>
      <c r="M38" s="196" t="s">
        <v>55</v>
      </c>
      <c r="N38" s="197"/>
      <c r="O38" s="197"/>
      <c r="P38" s="197"/>
      <c r="Q38" s="197"/>
      <c r="R38" s="198"/>
    </row>
    <row r="39" spans="2:107" ht="16.5" customHeight="1" thickBot="1" x14ac:dyDescent="0.3">
      <c r="C39" s="1" t="s">
        <v>107</v>
      </c>
    </row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185">
        <v>1</v>
      </c>
      <c r="C41" s="163" t="s">
        <v>92</v>
      </c>
      <c r="D41" s="17">
        <v>102.5</v>
      </c>
      <c r="E41" s="17">
        <v>101.8</v>
      </c>
      <c r="F41" s="17">
        <v>103.3</v>
      </c>
      <c r="G41" s="17">
        <v>100.1</v>
      </c>
      <c r="H41" s="18">
        <f>IF(SUM(D41:G41)=0,0,SUM(D41:G41))</f>
        <v>407.70000000000005</v>
      </c>
      <c r="I41" s="19">
        <f>IF(SUM(D42:H42)=0,0,SUM(D42:H42))</f>
        <v>6</v>
      </c>
      <c r="J41" s="20" t="s">
        <v>15</v>
      </c>
      <c r="K41" s="21">
        <f>IF(SUM(M42:P42)=0,0,SUM(M42:P42))</f>
        <v>2</v>
      </c>
      <c r="L41" s="18">
        <f>IF(SUM(M41:P41)=0,0,SUM(M41:P41))</f>
        <v>396</v>
      </c>
      <c r="M41" s="17">
        <v>103.9</v>
      </c>
      <c r="N41" s="17">
        <v>97</v>
      </c>
      <c r="O41" s="17">
        <v>99.6</v>
      </c>
      <c r="P41" s="17">
        <v>95.5</v>
      </c>
      <c r="Q41" s="188" t="s">
        <v>78</v>
      </c>
      <c r="R41" s="185">
        <v>2</v>
      </c>
    </row>
    <row r="42" spans="2:107" ht="16.5" customHeight="1" x14ac:dyDescent="0.25">
      <c r="B42" s="162"/>
      <c r="C42" s="164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2</v>
      </c>
      <c r="G42" s="22">
        <f>IF(G41=0,"",IF(G41&gt;M41,2,IF(G41=M41,1,0)))</f>
        <v>0</v>
      </c>
      <c r="H42" s="78"/>
      <c r="I42" s="24"/>
      <c r="J42" s="25"/>
      <c r="K42" s="26"/>
      <c r="L42" s="78"/>
      <c r="M42" s="22">
        <f>IF(M41=0,"",IF(M41&gt;G41,2,IF(M41=G41,1,0)))</f>
        <v>2</v>
      </c>
      <c r="N42" s="22">
        <f>IF(N41=0,"",IF(N41&gt;F41,2,IF(N41=F41,1,0)))</f>
        <v>0</v>
      </c>
      <c r="O42" s="22">
        <f>IF(O41=0,"",IF(O41&gt;E41,2,IF(E41=O41,1,0)))</f>
        <v>0</v>
      </c>
      <c r="P42" s="22">
        <f>IF(P41=0,"",IF(P41&gt;D41,2,IF(P41=D41,1,0)))</f>
        <v>0</v>
      </c>
      <c r="Q42" s="189"/>
      <c r="R42" s="162"/>
    </row>
    <row r="43" spans="2:107" ht="30" customHeight="1" x14ac:dyDescent="0.25">
      <c r="B43" s="161">
        <v>3</v>
      </c>
      <c r="C43" s="163" t="s">
        <v>90</v>
      </c>
      <c r="D43" s="27">
        <v>100.4</v>
      </c>
      <c r="E43" s="27">
        <v>102.2</v>
      </c>
      <c r="F43" s="27">
        <v>102.9</v>
      </c>
      <c r="G43" s="27">
        <v>103.4</v>
      </c>
      <c r="H43" s="28">
        <f>IF(SUM(D43:G43)=0,0,SUM(D43:G43))</f>
        <v>408.9</v>
      </c>
      <c r="I43" s="29">
        <f>IF(SUM(D44:H44)=0,0,SUM(D44:H44))</f>
        <v>8</v>
      </c>
      <c r="J43" s="30" t="s">
        <v>15</v>
      </c>
      <c r="K43" s="31">
        <f>IF(SUM(M44:P44)=0,0,SUM(M44:P44))</f>
        <v>0</v>
      </c>
      <c r="L43" s="28">
        <f>IF(SUM(M43:P43)=0,0,SUM(M43:P43))</f>
        <v>391.9</v>
      </c>
      <c r="M43" s="27">
        <v>93.3</v>
      </c>
      <c r="N43" s="27">
        <v>99.7</v>
      </c>
      <c r="O43" s="27">
        <v>99.3</v>
      </c>
      <c r="P43" s="27">
        <v>99.6</v>
      </c>
      <c r="Q43" s="165" t="s">
        <v>76</v>
      </c>
      <c r="R43" s="161">
        <v>4</v>
      </c>
    </row>
    <row r="44" spans="2:107" ht="16.5" customHeight="1" x14ac:dyDescent="0.25">
      <c r="B44" s="162"/>
      <c r="C44" s="164"/>
      <c r="D44" s="32">
        <f>IF(D43=0,"",IF(D43&gt;P43,2,IF(D43=P43,1,0)))</f>
        <v>2</v>
      </c>
      <c r="E44" s="32">
        <f>IF(E43=0,"",IF(E43&gt;O43,2,IF(E43=O43,1,0)))</f>
        <v>2</v>
      </c>
      <c r="F44" s="32">
        <f>IF(F43=0,"",IF(F43&gt;N43,2,IF(F43=N43,1,0)))</f>
        <v>2</v>
      </c>
      <c r="G44" s="32">
        <f>IF(G43=0,"",IF(G43&gt;M43,2,IF(G43=M43,1,0)))</f>
        <v>2</v>
      </c>
      <c r="H44" s="78"/>
      <c r="I44" s="24"/>
      <c r="J44" s="25"/>
      <c r="K44" s="26"/>
      <c r="L44" s="78"/>
      <c r="M44" s="32">
        <f>IF(M43=0,"",IF(M43&gt;G43,2,IF(M43=G43,1,0)))</f>
        <v>0</v>
      </c>
      <c r="N44" s="32">
        <f>IF(N43=0,"",IF(N43&gt;F43,2,IF(N43=F43,1,0)))</f>
        <v>0</v>
      </c>
      <c r="O44" s="32">
        <f>IF(O43=0,"",IF(O43&gt;E43,2,IF(E43=O43,1,0)))</f>
        <v>0</v>
      </c>
      <c r="P44" s="32">
        <f>IF(P43=0,"",IF(P43&gt;D43,2,IF(P43=D43,1,0)))</f>
        <v>0</v>
      </c>
      <c r="Q44" s="166"/>
      <c r="R44" s="162"/>
    </row>
    <row r="45" spans="2:107" ht="30" customHeight="1" x14ac:dyDescent="0.25">
      <c r="B45" s="161">
        <v>5</v>
      </c>
      <c r="C45" s="163" t="s">
        <v>94</v>
      </c>
      <c r="D45" s="27">
        <v>97.5</v>
      </c>
      <c r="E45" s="27">
        <v>99.4</v>
      </c>
      <c r="F45" s="27">
        <v>96.8</v>
      </c>
      <c r="G45" s="27">
        <v>98.1</v>
      </c>
      <c r="H45" s="28">
        <f>IF(SUM(D45:G45)=0,0,SUM(D45:G45))</f>
        <v>391.79999999999995</v>
      </c>
      <c r="I45" s="29">
        <f>IF(SUM(D46:H46)=0,0,SUM(D46:H46))</f>
        <v>2</v>
      </c>
      <c r="J45" s="30" t="s">
        <v>15</v>
      </c>
      <c r="K45" s="31">
        <f>IF(SUM(M46:P46)=0,0,SUM(M46:P46))</f>
        <v>6</v>
      </c>
      <c r="L45" s="28">
        <f>IF(SUM(M45:P45)=0,0,SUM(M45:P45))</f>
        <v>394.49999999999994</v>
      </c>
      <c r="M45" s="27">
        <v>99.4</v>
      </c>
      <c r="N45" s="27">
        <v>97.8</v>
      </c>
      <c r="O45" s="27">
        <v>100.1</v>
      </c>
      <c r="P45" s="27">
        <v>97.2</v>
      </c>
      <c r="Q45" s="165" t="s">
        <v>103</v>
      </c>
      <c r="R45" s="161">
        <v>6</v>
      </c>
    </row>
    <row r="46" spans="2:107" ht="16.5" customHeight="1" x14ac:dyDescent="0.25">
      <c r="B46" s="162"/>
      <c r="C46" s="164"/>
      <c r="D46" s="32">
        <f>IF(D45=0,"",IF(D45&gt;P45,2,IF(D45=P45,1,0)))</f>
        <v>2</v>
      </c>
      <c r="E46" s="32">
        <f>IF(E45=0,"",IF(E45&gt;O45,2,IF(E45=O45,1,0)))</f>
        <v>0</v>
      </c>
      <c r="F46" s="32">
        <f>IF(F45=0,"",IF(F45&gt;N45,2,IF(F45=N45,1,0)))</f>
        <v>0</v>
      </c>
      <c r="G46" s="32">
        <f>IF(G45=0,"",IF(G45&gt;M45,2,IF(G45=M45,1,0)))</f>
        <v>0</v>
      </c>
      <c r="H46" s="78"/>
      <c r="I46" s="24"/>
      <c r="J46" s="25"/>
      <c r="K46" s="26"/>
      <c r="L46" s="78"/>
      <c r="M46" s="32">
        <f>IF(M45=0,"",IF(M45&gt;G45,2,IF(M45=G45,1,0)))</f>
        <v>2</v>
      </c>
      <c r="N46" s="32">
        <f>IF(N45=0,"",IF(N45&gt;F45,2,IF(N45=F45,1,0)))</f>
        <v>2</v>
      </c>
      <c r="O46" s="32">
        <f>IF(O45=0,"",IF(O45&gt;E45,2,IF(E45=O45,1,0)))</f>
        <v>2</v>
      </c>
      <c r="P46" s="32">
        <f>IF(P45=0,"",IF(P45&gt;D45,2,IF(P45=D45,1,0)))</f>
        <v>0</v>
      </c>
      <c r="Q46" s="166"/>
      <c r="R46" s="162"/>
    </row>
    <row r="47" spans="2:107" ht="16.5" customHeight="1" x14ac:dyDescent="0.25">
      <c r="B47" s="33"/>
      <c r="C47" s="167" t="str">
        <f>IF(AND(H47=0,L47=0),"",IF(OR(I47&gt;K47,K47&gt;I47),"kein Stechen erforderlich","Stechen"))</f>
        <v>kein Stechen erforderlich</v>
      </c>
      <c r="D47" s="168"/>
      <c r="E47" s="169"/>
      <c r="F47" s="170" t="s">
        <v>16</v>
      </c>
      <c r="G47" s="171"/>
      <c r="H47" s="34">
        <f>IF(SUM(H41:H46)=0,0,SUM(H41:H46))</f>
        <v>1208.4000000000001</v>
      </c>
      <c r="I47" s="79">
        <f>IF(SUM(I41:I46)=0,0,SUM(I41:I46))</f>
        <v>16</v>
      </c>
      <c r="J47" s="36" t="s">
        <v>15</v>
      </c>
      <c r="K47" s="80">
        <f>IF(SUM(K41:K46)=0,0,SUM(K41:K46))</f>
        <v>8</v>
      </c>
      <c r="L47" s="34">
        <f>IF(SUM(L41:L46)=0,0,SUM(L41:L46))</f>
        <v>1182.3999999999999</v>
      </c>
      <c r="M47" s="170" t="s">
        <v>16</v>
      </c>
      <c r="N47" s="171"/>
      <c r="O47" s="172" t="str">
        <f>C47</f>
        <v>kein Stechen erforderlich</v>
      </c>
      <c r="P47" s="173"/>
      <c r="Q47" s="174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53" t="str">
        <f>IF(C47="Stechen",B38,"")</f>
        <v/>
      </c>
      <c r="D49" s="154"/>
      <c r="E49" s="154"/>
      <c r="F49" s="155" t="s">
        <v>17</v>
      </c>
      <c r="G49" s="156"/>
      <c r="H49" s="155" t="s">
        <v>18</v>
      </c>
      <c r="I49" s="157"/>
      <c r="J49" s="156"/>
      <c r="K49" s="155" t="s">
        <v>19</v>
      </c>
      <c r="L49" s="156"/>
      <c r="M49" s="155" t="s">
        <v>20</v>
      </c>
      <c r="N49" s="156"/>
      <c r="O49" s="154" t="str">
        <f>IF(O47="Stechen",M38,"")</f>
        <v/>
      </c>
      <c r="P49" s="154"/>
      <c r="Q49" s="158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75" t="s">
        <v>14</v>
      </c>
      <c r="C50" s="175"/>
      <c r="D50" s="176" t="s">
        <v>21</v>
      </c>
      <c r="E50" s="176"/>
      <c r="F50" s="41">
        <v>1</v>
      </c>
      <c r="G50" s="42">
        <v>2</v>
      </c>
      <c r="H50" s="41">
        <v>3</v>
      </c>
      <c r="I50" s="177">
        <v>4</v>
      </c>
      <c r="J50" s="178"/>
      <c r="K50" s="41">
        <v>5</v>
      </c>
      <c r="L50" s="42">
        <v>6</v>
      </c>
      <c r="M50" s="41">
        <v>7</v>
      </c>
      <c r="N50" s="42">
        <v>8</v>
      </c>
      <c r="O50" s="176" t="s">
        <v>21</v>
      </c>
      <c r="P50" s="176"/>
      <c r="Q50" s="179" t="s">
        <v>14</v>
      </c>
      <c r="R50" s="179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45">
        <f>IF(SUM(F52,H52,K52,M52)=0,0,SUM(F52,H52,K52,M52))</f>
        <v>0</v>
      </c>
      <c r="C51" s="136" t="s">
        <v>22</v>
      </c>
      <c r="D51" s="138" t="s">
        <v>23</v>
      </c>
      <c r="E51" s="138"/>
      <c r="F51" s="43"/>
      <c r="G51" s="77"/>
      <c r="H51" s="43"/>
      <c r="I51" s="139"/>
      <c r="J51" s="140"/>
      <c r="K51" s="43"/>
      <c r="L51" s="77"/>
      <c r="M51" s="43"/>
      <c r="N51" s="77"/>
      <c r="O51" s="141" t="s">
        <v>23</v>
      </c>
      <c r="P51" s="138"/>
      <c r="Q51" s="149" t="s">
        <v>22</v>
      </c>
      <c r="R51" s="145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46"/>
      <c r="C52" s="137"/>
      <c r="D52" s="138" t="s">
        <v>14</v>
      </c>
      <c r="E52" s="142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159" t="str">
        <f>IF(I51="","",IF(I51&gt;H51,2,IF(I51=H51,1,0)))</f>
        <v/>
      </c>
      <c r="J52" s="160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141" t="s">
        <v>14</v>
      </c>
      <c r="P52" s="138"/>
      <c r="Q52" s="150"/>
      <c r="R52" s="146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45">
        <f>IF(SUM(F54,H54,K54,M54)=0,0,SUM(F54,H54,K54,M54))</f>
        <v>0</v>
      </c>
      <c r="C53" s="136" t="s">
        <v>24</v>
      </c>
      <c r="D53" s="138" t="s">
        <v>23</v>
      </c>
      <c r="E53" s="138"/>
      <c r="F53" s="43"/>
      <c r="G53" s="77"/>
      <c r="H53" s="43"/>
      <c r="I53" s="139"/>
      <c r="J53" s="140"/>
      <c r="K53" s="43"/>
      <c r="L53" s="77"/>
      <c r="M53" s="43"/>
      <c r="N53" s="77"/>
      <c r="O53" s="141" t="s">
        <v>23</v>
      </c>
      <c r="P53" s="138"/>
      <c r="Q53" s="149" t="s">
        <v>24</v>
      </c>
      <c r="R53" s="145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46"/>
      <c r="C54" s="137"/>
      <c r="D54" s="138" t="s">
        <v>14</v>
      </c>
      <c r="E54" s="142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43" t="str">
        <f>IF(I53="","",IF(I53&gt;H53,2,IF(I53=H53,1,0)))</f>
        <v/>
      </c>
      <c r="J54" s="144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41" t="s">
        <v>14</v>
      </c>
      <c r="P54" s="138"/>
      <c r="Q54" s="150"/>
      <c r="R54" s="146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45">
        <f>IF(SUM(F56,H56,K56,M56)=0,0,SUM(F56,H56,K56,M56))</f>
        <v>0</v>
      </c>
      <c r="C55" s="136" t="s">
        <v>25</v>
      </c>
      <c r="D55" s="138" t="s">
        <v>23</v>
      </c>
      <c r="E55" s="138"/>
      <c r="F55" s="49"/>
      <c r="G55" s="50"/>
      <c r="H55" s="49"/>
      <c r="I55" s="147"/>
      <c r="J55" s="148"/>
      <c r="K55" s="49"/>
      <c r="L55" s="50"/>
      <c r="M55" s="49"/>
      <c r="N55" s="50"/>
      <c r="O55" s="141" t="s">
        <v>23</v>
      </c>
      <c r="P55" s="138"/>
      <c r="Q55" s="149" t="s">
        <v>25</v>
      </c>
      <c r="R55" s="145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46"/>
      <c r="C56" s="137"/>
      <c r="D56" s="138" t="s">
        <v>14</v>
      </c>
      <c r="E56" s="138"/>
      <c r="F56" s="51" t="str">
        <f>IF(F55="","",IF(F55&gt;G55,2,IF(F55=G55,1,0)))</f>
        <v/>
      </c>
      <c r="G56" s="76" t="str">
        <f>IF(G55="","",IF(G55&gt;F55,2,IF(G55=F55,1,0)))</f>
        <v/>
      </c>
      <c r="H56" s="51" t="str">
        <f>IF(H55="","",IF(H55&gt;I55,2,IF(H55=I55,1,0)))</f>
        <v/>
      </c>
      <c r="I56" s="151" t="str">
        <f>IF(I55="","",IF(I55&gt;H55,2,IF(I55=H55,1,0)))</f>
        <v/>
      </c>
      <c r="J56" s="152" t="str">
        <f>IF(J55="","",IF(J55&gt;I55,2,IF(J55=I55,1,"")))</f>
        <v/>
      </c>
      <c r="K56" s="51" t="str">
        <f>IF(K55="","",IF(K55&gt;L55,2,IF(K55=L55,1,0)))</f>
        <v/>
      </c>
      <c r="L56" s="76" t="str">
        <f>IF(L55="","",IF(L55&gt;K55,2,IF(L55=K55,1,0)))</f>
        <v/>
      </c>
      <c r="M56" s="51" t="str">
        <f>IF(M55="","",IF(M55&gt;N55,2,IF(M55=N55,1,0)))</f>
        <v/>
      </c>
      <c r="N56" s="76" t="str">
        <f>IF(N55="","",IF(N55&gt;M55,2,IF(N55=M55,1,0)))</f>
        <v/>
      </c>
      <c r="O56" s="138" t="s">
        <v>14</v>
      </c>
      <c r="P56" s="138"/>
      <c r="Q56" s="150"/>
      <c r="R56" s="146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75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180" t="s">
        <v>1</v>
      </c>
      <c r="E58" s="180"/>
      <c r="F58" s="180"/>
      <c r="G58" s="6">
        <f>$G$2</f>
        <v>4</v>
      </c>
      <c r="H58" s="181" t="s">
        <v>2</v>
      </c>
      <c r="I58" s="181"/>
      <c r="J58" s="182">
        <v>43449</v>
      </c>
      <c r="K58" s="183"/>
      <c r="L58" s="183"/>
      <c r="M58" s="183"/>
      <c r="N58" s="2" t="s">
        <v>3</v>
      </c>
      <c r="O58" s="184"/>
      <c r="P58" s="184"/>
      <c r="Q58" s="184"/>
    </row>
    <row r="59" spans="2:108" ht="19.5" customHeight="1" x14ac:dyDescent="0.25"/>
    <row r="60" spans="2:108" ht="19.5" customHeight="1" x14ac:dyDescent="0.25">
      <c r="D60" s="190" t="str">
        <f>$D$4</f>
        <v>LUFTGEWEHR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2:108" ht="19.5" customHeight="1" x14ac:dyDescent="0.25">
      <c r="D61" s="192" t="str">
        <f>$D$5</f>
        <v>SAISON 2018 / 19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2:108" ht="19.5" customHeight="1" x14ac:dyDescent="0.25">
      <c r="D62" s="190" t="str">
        <f>$D$6</f>
        <v>Landesliga</v>
      </c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4" spans="2:108" ht="16.5" customHeight="1" x14ac:dyDescent="0.25">
      <c r="D64" s="193" t="s">
        <v>1</v>
      </c>
      <c r="E64" s="194"/>
      <c r="F64" s="194"/>
      <c r="G64" s="194"/>
      <c r="H64" s="194"/>
      <c r="I64" s="6">
        <f>$G$2</f>
        <v>4</v>
      </c>
      <c r="J64" s="81"/>
      <c r="K64" s="195" t="s">
        <v>6</v>
      </c>
      <c r="L64" s="195"/>
      <c r="M64" s="195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196" t="s">
        <v>52</v>
      </c>
      <c r="C66" s="197"/>
      <c r="D66" s="197"/>
      <c r="E66" s="197"/>
      <c r="F66" s="197"/>
      <c r="G66" s="198"/>
      <c r="H66" s="10">
        <f>IF(I75=0,0,IF(I75&gt;K75,3,IF(AND(I75=K75,I85=K85),1,I85)))</f>
        <v>0</v>
      </c>
      <c r="I66" s="199" t="s">
        <v>7</v>
      </c>
      <c r="J66" s="199"/>
      <c r="K66" s="199"/>
      <c r="L66" s="10">
        <f>IF(K75=0,0,IF(K75&gt;I75,3,IF(AND(K75=I75,K85=I85),1,K85)))</f>
        <v>3</v>
      </c>
      <c r="M66" s="196" t="s">
        <v>49</v>
      </c>
      <c r="N66" s="197"/>
      <c r="O66" s="197"/>
      <c r="P66" s="197"/>
      <c r="Q66" s="197"/>
      <c r="R66" s="198"/>
    </row>
    <row r="67" spans="1:108" ht="16.5" customHeight="1" thickBot="1" x14ac:dyDescent="0.3">
      <c r="C67" s="1" t="s">
        <v>107</v>
      </c>
    </row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185">
        <v>7</v>
      </c>
      <c r="C69" s="163" t="s">
        <v>91</v>
      </c>
      <c r="D69" s="17">
        <v>99.7</v>
      </c>
      <c r="E69" s="17">
        <v>99.9</v>
      </c>
      <c r="F69" s="17">
        <v>101.4</v>
      </c>
      <c r="G69" s="17">
        <v>100.9</v>
      </c>
      <c r="H69" s="18">
        <f>IF(SUM(D69:G69)=0,0,SUM(D69:G69))</f>
        <v>401.9</v>
      </c>
      <c r="I69" s="19">
        <f>IF(SUM(D70:H70)=0,0,SUM(D70:H70))</f>
        <v>6</v>
      </c>
      <c r="J69" s="20" t="s">
        <v>15</v>
      </c>
      <c r="K69" s="21">
        <f>IF(SUM(M70:P70)=0,0,SUM(M70:P70))</f>
        <v>2</v>
      </c>
      <c r="L69" s="18">
        <f>IF(SUM(M69:P69)=0,0,SUM(M69:P69))</f>
        <v>393.8</v>
      </c>
      <c r="M69" s="17">
        <v>98.8</v>
      </c>
      <c r="N69" s="17">
        <v>96.7</v>
      </c>
      <c r="O69" s="17">
        <v>98.5</v>
      </c>
      <c r="P69" s="17">
        <v>99.8</v>
      </c>
      <c r="Q69" s="188" t="s">
        <v>121</v>
      </c>
      <c r="R69" s="185">
        <v>8</v>
      </c>
    </row>
    <row r="70" spans="1:108" ht="16.5" customHeight="1" x14ac:dyDescent="0.25">
      <c r="B70" s="162"/>
      <c r="C70" s="164"/>
      <c r="D70" s="22">
        <f>IF(D69=0,"",IF(D69&gt;P69,2,IF(D69=P69,1,0)))</f>
        <v>0</v>
      </c>
      <c r="E70" s="22">
        <f>IF(E69=0,"",IF(E69&gt;O69,2,IF(E69=O69,1,0)))</f>
        <v>2</v>
      </c>
      <c r="F70" s="22">
        <f>IF(F69=0,"",IF(F69&gt;N69,2,IF(F69=N69,1,0)))</f>
        <v>2</v>
      </c>
      <c r="G70" s="22">
        <f>IF(G69=0,"",IF(G69&gt;M69,2,IF(G69=M69,1,0)))</f>
        <v>2</v>
      </c>
      <c r="H70" s="78"/>
      <c r="I70" s="24"/>
      <c r="J70" s="25"/>
      <c r="K70" s="26"/>
      <c r="L70" s="78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0</v>
      </c>
      <c r="P70" s="22">
        <f>IF(P69=0,"",IF(P69&gt;D69,2,IF(P69=D69,1,0)))</f>
        <v>2</v>
      </c>
      <c r="Q70" s="189"/>
      <c r="R70" s="162"/>
    </row>
    <row r="71" spans="1:108" ht="30" customHeight="1" x14ac:dyDescent="0.25">
      <c r="B71" s="161">
        <v>9</v>
      </c>
      <c r="C71" s="163" t="s">
        <v>93</v>
      </c>
      <c r="D71" s="27">
        <v>93</v>
      </c>
      <c r="E71" s="27">
        <v>96</v>
      </c>
      <c r="F71" s="27">
        <v>96.4</v>
      </c>
      <c r="G71" s="27">
        <v>97.7</v>
      </c>
      <c r="H71" s="28">
        <f>IF(SUM(D71:G71)=0,0,SUM(D71:G71))</f>
        <v>383.09999999999997</v>
      </c>
      <c r="I71" s="29">
        <f>IF(SUM(D72:H72)=0,0,SUM(D72:H72))</f>
        <v>0</v>
      </c>
      <c r="J71" s="30" t="s">
        <v>15</v>
      </c>
      <c r="K71" s="31">
        <f>IF(SUM(M72:P72)=0,0,SUM(M72:P72))</f>
        <v>8</v>
      </c>
      <c r="L71" s="28">
        <f>IF(SUM(M71:P71)=0,0,SUM(M71:P71))</f>
        <v>397.5</v>
      </c>
      <c r="M71" s="27">
        <v>98.5</v>
      </c>
      <c r="N71" s="27">
        <v>100.9</v>
      </c>
      <c r="O71" s="27">
        <v>98.3</v>
      </c>
      <c r="P71" s="27">
        <v>99.8</v>
      </c>
      <c r="Q71" s="165" t="s">
        <v>71</v>
      </c>
      <c r="R71" s="161">
        <v>10</v>
      </c>
    </row>
    <row r="72" spans="1:108" ht="16.5" customHeight="1" x14ac:dyDescent="0.25">
      <c r="B72" s="162"/>
      <c r="C72" s="164"/>
      <c r="D72" s="32">
        <f>IF(D71=0,"",IF(D71&gt;P71,2,IF(D71=P71,1,0)))</f>
        <v>0</v>
      </c>
      <c r="E72" s="32">
        <f>IF(E71=0,"",IF(E71&gt;O71,2,IF(E71=O71,1,0)))</f>
        <v>0</v>
      </c>
      <c r="F72" s="32">
        <f>IF(F71=0,"",IF(F71&gt;N71,2,IF(F71=N71,1,0)))</f>
        <v>0</v>
      </c>
      <c r="G72" s="32">
        <f>IF(G71=0,"",IF(G71&gt;M71,2,IF(G71=M71,1,0)))</f>
        <v>0</v>
      </c>
      <c r="H72" s="78"/>
      <c r="I72" s="24"/>
      <c r="J72" s="25"/>
      <c r="K72" s="26"/>
      <c r="L72" s="78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2</v>
      </c>
      <c r="P72" s="32">
        <f>IF(P71=0,"",IF(P71&gt;D71,2,IF(P71=D71,1,0)))</f>
        <v>2</v>
      </c>
      <c r="Q72" s="166"/>
      <c r="R72" s="162"/>
    </row>
    <row r="73" spans="1:108" ht="30" customHeight="1" x14ac:dyDescent="0.25">
      <c r="B73" s="161">
        <v>11</v>
      </c>
      <c r="C73" s="163" t="s">
        <v>115</v>
      </c>
      <c r="D73" s="27">
        <v>97.7</v>
      </c>
      <c r="E73" s="27">
        <v>94.5</v>
      </c>
      <c r="F73" s="27">
        <v>97.5</v>
      </c>
      <c r="G73" s="27">
        <v>95</v>
      </c>
      <c r="H73" s="28">
        <f>IF(SUM(D73:G73)=0,0,SUM(D73:G73))</f>
        <v>384.7</v>
      </c>
      <c r="I73" s="29">
        <f>IF(SUM(D74:H74)=0,0,SUM(D74:H74))</f>
        <v>2</v>
      </c>
      <c r="J73" s="30" t="s">
        <v>15</v>
      </c>
      <c r="K73" s="31">
        <f>IF(SUM(M74:P74)=0,0,SUM(M74:P74))</f>
        <v>6</v>
      </c>
      <c r="L73" s="28">
        <f>IF(SUM(M73:P73)=0,0,SUM(M73:P73))</f>
        <v>388.29999999999995</v>
      </c>
      <c r="M73" s="27">
        <v>96.8</v>
      </c>
      <c r="N73" s="27">
        <v>100.4</v>
      </c>
      <c r="O73" s="27">
        <v>95.2</v>
      </c>
      <c r="P73" s="27">
        <v>95.9</v>
      </c>
      <c r="Q73" s="165" t="s">
        <v>73</v>
      </c>
      <c r="R73" s="161">
        <v>12</v>
      </c>
    </row>
    <row r="74" spans="1:108" ht="16.5" customHeight="1" x14ac:dyDescent="0.25">
      <c r="B74" s="162"/>
      <c r="C74" s="164"/>
      <c r="D74" s="32">
        <f>IF(D73=0,"",IF(D73&gt;P73,2,IF(D73=P73,1,0)))</f>
        <v>2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0</v>
      </c>
      <c r="H74" s="78"/>
      <c r="I74" s="24"/>
      <c r="J74" s="25"/>
      <c r="K74" s="26"/>
      <c r="L74" s="78"/>
      <c r="M74" s="32">
        <f>IF(M73=0,"",IF(M73&gt;G73,2,IF(M73=G73,1,0)))</f>
        <v>2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0</v>
      </c>
      <c r="Q74" s="166"/>
      <c r="R74" s="162"/>
    </row>
    <row r="75" spans="1:108" ht="16.5" customHeight="1" x14ac:dyDescent="0.25">
      <c r="B75" s="33"/>
      <c r="C75" s="167" t="str">
        <f>IF(AND(H75=0,L75=0),"",IF(OR(I75&gt;K75,K75&gt;I75),"kein Stechen erforderlich","Stechen"))</f>
        <v>kein Stechen erforderlich</v>
      </c>
      <c r="D75" s="168"/>
      <c r="E75" s="169"/>
      <c r="F75" s="170" t="s">
        <v>16</v>
      </c>
      <c r="G75" s="171"/>
      <c r="H75" s="34">
        <f>IF(SUM(H69:H74)=0,0,SUM(H69:H74))</f>
        <v>1169.7</v>
      </c>
      <c r="I75" s="79">
        <f>IF(SUM(I69:I74)=0,0,SUM(I69:I74))</f>
        <v>8</v>
      </c>
      <c r="J75" s="36" t="s">
        <v>15</v>
      </c>
      <c r="K75" s="80">
        <f>IF(SUM(K69:K74)=0,0,SUM(K69:K74))</f>
        <v>16</v>
      </c>
      <c r="L75" s="34">
        <f>IF(SUM(L69:L74)=0,0,SUM(L69:L74))</f>
        <v>1179.5999999999999</v>
      </c>
      <c r="M75" s="170" t="s">
        <v>16</v>
      </c>
      <c r="N75" s="171"/>
      <c r="O75" s="172" t="str">
        <f>C75</f>
        <v>kein Stechen erforderlich</v>
      </c>
      <c r="P75" s="173"/>
      <c r="Q75" s="174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53"/>
      <c r="D77" s="154"/>
      <c r="E77" s="154"/>
      <c r="F77" s="155" t="s">
        <v>17</v>
      </c>
      <c r="G77" s="156"/>
      <c r="H77" s="155" t="s">
        <v>18</v>
      </c>
      <c r="I77" s="157"/>
      <c r="J77" s="156"/>
      <c r="K77" s="155" t="s">
        <v>19</v>
      </c>
      <c r="L77" s="156"/>
      <c r="M77" s="155" t="s">
        <v>20</v>
      </c>
      <c r="N77" s="156"/>
      <c r="O77" s="154" t="str">
        <f>IF(O75="Stechen",M66,"")</f>
        <v/>
      </c>
      <c r="P77" s="154"/>
      <c r="Q77" s="158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75" t="s">
        <v>14</v>
      </c>
      <c r="C78" s="175"/>
      <c r="D78" s="176" t="s">
        <v>21</v>
      </c>
      <c r="E78" s="176"/>
      <c r="F78" s="41">
        <v>1</v>
      </c>
      <c r="G78" s="42">
        <v>2</v>
      </c>
      <c r="H78" s="41">
        <v>3</v>
      </c>
      <c r="I78" s="177">
        <v>4</v>
      </c>
      <c r="J78" s="178"/>
      <c r="K78" s="41">
        <v>5</v>
      </c>
      <c r="L78" s="42">
        <v>6</v>
      </c>
      <c r="M78" s="41">
        <v>7</v>
      </c>
      <c r="N78" s="42">
        <v>8</v>
      </c>
      <c r="O78" s="176" t="s">
        <v>21</v>
      </c>
      <c r="P78" s="176"/>
      <c r="Q78" s="179" t="s">
        <v>14</v>
      </c>
      <c r="R78" s="179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45">
        <f>IF(SUM(F80,H80,K80,M80)=0,0,SUM(F80,H80,K80,M80))</f>
        <v>0</v>
      </c>
      <c r="C79" s="136" t="s">
        <v>22</v>
      </c>
      <c r="D79" s="138" t="s">
        <v>23</v>
      </c>
      <c r="E79" s="138"/>
      <c r="F79" s="43"/>
      <c r="G79" s="77"/>
      <c r="H79" s="43"/>
      <c r="I79" s="139"/>
      <c r="J79" s="140"/>
      <c r="K79" s="43"/>
      <c r="L79" s="77"/>
      <c r="M79" s="43"/>
      <c r="N79" s="77"/>
      <c r="O79" s="141" t="s">
        <v>23</v>
      </c>
      <c r="P79" s="138"/>
      <c r="Q79" s="149" t="s">
        <v>22</v>
      </c>
      <c r="R79" s="145">
        <f>IF(SUM(N80,L80,I80,G80)=0,0,SUM(N80,L80,I80,G80))</f>
        <v>0</v>
      </c>
      <c r="S79" s="1">
        <f>IF(R79&gt;B79,1,0)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46"/>
      <c r="C80" s="137"/>
      <c r="D80" s="138" t="s">
        <v>14</v>
      </c>
      <c r="E80" s="142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59" t="str">
        <f>IF(I79="","",IF(I79&gt;H79,2,IF(I79=H79,1,0)))</f>
        <v/>
      </c>
      <c r="J80" s="160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41" t="s">
        <v>14</v>
      </c>
      <c r="P80" s="138"/>
      <c r="Q80" s="150"/>
      <c r="R80" s="146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45">
        <f>IF(SUM(F82,H82,K82,M82)=0,0,SUM(F82,H82,K82,M82))</f>
        <v>0</v>
      </c>
      <c r="C81" s="136" t="s">
        <v>24</v>
      </c>
      <c r="D81" s="138" t="s">
        <v>23</v>
      </c>
      <c r="E81" s="138"/>
      <c r="F81" s="43"/>
      <c r="G81" s="77"/>
      <c r="H81" s="43"/>
      <c r="I81" s="139"/>
      <c r="J81" s="140"/>
      <c r="K81" s="43"/>
      <c r="L81" s="77"/>
      <c r="M81" s="43"/>
      <c r="N81" s="77"/>
      <c r="O81" s="141" t="s">
        <v>23</v>
      </c>
      <c r="P81" s="138"/>
      <c r="Q81" s="149" t="s">
        <v>24</v>
      </c>
      <c r="R81" s="145">
        <f>IF(SUM(N82,L82,I82,G82)=0,0,SUM(N82,L82,I82,G82))</f>
        <v>0</v>
      </c>
      <c r="S81" s="1">
        <f>IF(R81&gt;B81,1,0)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46"/>
      <c r="C82" s="137"/>
      <c r="D82" s="138" t="s">
        <v>14</v>
      </c>
      <c r="E82" s="142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43" t="str">
        <f>IF(I81="","",IF(I81&gt;H81,2,IF(I81=H81,1,0)))</f>
        <v/>
      </c>
      <c r="J82" s="144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41" t="s">
        <v>14</v>
      </c>
      <c r="P82" s="138"/>
      <c r="Q82" s="150"/>
      <c r="R82" s="146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45">
        <f>IF(SUM(F84,H84,K84,M84)=0,0,SUM(F84,H84,K84,M84))</f>
        <v>0</v>
      </c>
      <c r="C83" s="136" t="s">
        <v>25</v>
      </c>
      <c r="D83" s="138" t="s">
        <v>23</v>
      </c>
      <c r="E83" s="138"/>
      <c r="F83" s="49"/>
      <c r="G83" s="50"/>
      <c r="H83" s="49"/>
      <c r="I83" s="147"/>
      <c r="J83" s="148"/>
      <c r="K83" s="49"/>
      <c r="L83" s="50"/>
      <c r="M83" s="49"/>
      <c r="N83" s="50"/>
      <c r="O83" s="141" t="s">
        <v>23</v>
      </c>
      <c r="P83" s="138"/>
      <c r="Q83" s="149" t="s">
        <v>25</v>
      </c>
      <c r="R83" s="145">
        <f>IF(SUM(N84,L84,I84,G84)=0,0,SUM(N84,L84,I84,G84))</f>
        <v>0</v>
      </c>
      <c r="S83" s="1">
        <f>IF(R83&gt;B83,1,0)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46"/>
      <c r="C84" s="137"/>
      <c r="D84" s="138" t="s">
        <v>14</v>
      </c>
      <c r="E84" s="138"/>
      <c r="F84" s="51" t="str">
        <f>IF(F83="","",IF(F83&gt;G83,2,IF(F83=G83,1,0)))</f>
        <v/>
      </c>
      <c r="G84" s="76" t="str">
        <f>IF(G83="","",IF(G83&gt;F83,2,IF(G83=F83,1,0)))</f>
        <v/>
      </c>
      <c r="H84" s="51" t="str">
        <f>IF(H83="","",IF(H83&gt;I83,2,IF(H83=I83,1,0)))</f>
        <v/>
      </c>
      <c r="I84" s="151" t="str">
        <f>IF(I83="","",IF(I83&gt;H83,2,IF(I83=H83,1,0)))</f>
        <v/>
      </c>
      <c r="J84" s="152" t="str">
        <f>IF(J83="","",IF(J83&gt;I83,2,IF(J83=I83,1,"")))</f>
        <v/>
      </c>
      <c r="K84" s="51" t="str">
        <f>IF(K83="","",IF(K83&gt;L83,2,IF(K83=L83,1,0)))</f>
        <v/>
      </c>
      <c r="L84" s="76" t="str">
        <f>IF(L83="","",IF(L83&gt;K83,2,IF(L83=K83,1,0)))</f>
        <v/>
      </c>
      <c r="M84" s="51" t="str">
        <f>IF(M83="","",IF(M83&gt;N83,2,IF(M83=N83,1,0)))</f>
        <v/>
      </c>
      <c r="N84" s="76" t="str">
        <f>IF(N83="","",IF(N83&gt;M83,2,IF(N83=M83,1,0)))</f>
        <v/>
      </c>
      <c r="O84" s="138" t="s">
        <v>14</v>
      </c>
      <c r="P84" s="138"/>
      <c r="Q84" s="150"/>
      <c r="R84" s="146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75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S85" s="1">
        <f>SUM(S79:S84)</f>
        <v>0</v>
      </c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180" t="s">
        <v>1</v>
      </c>
      <c r="E86" s="180"/>
      <c r="F86" s="180"/>
      <c r="G86" s="6">
        <f>$G$2</f>
        <v>4</v>
      </c>
      <c r="H86" s="181" t="s">
        <v>2</v>
      </c>
      <c r="I86" s="181"/>
      <c r="J86" s="182">
        <v>43449</v>
      </c>
      <c r="K86" s="183"/>
      <c r="L86" s="183"/>
      <c r="M86" s="183"/>
      <c r="N86" s="2" t="s">
        <v>3</v>
      </c>
      <c r="O86" s="184" t="s">
        <v>118</v>
      </c>
      <c r="P86" s="184"/>
      <c r="Q86" s="184"/>
    </row>
    <row r="87" spans="1:108" ht="19.5" customHeight="1" x14ac:dyDescent="0.25"/>
    <row r="88" spans="1:108" ht="19.5" customHeight="1" x14ac:dyDescent="0.25">
      <c r="D88" s="190" t="str">
        <f>$D$4</f>
        <v>LUFTGEWEHR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</row>
    <row r="89" spans="1:108" ht="19.5" customHeight="1" x14ac:dyDescent="0.25">
      <c r="D89" s="192" t="str">
        <f>$D$5</f>
        <v>SAISON 2018 / 19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</row>
    <row r="90" spans="1:108" ht="19.5" customHeight="1" x14ac:dyDescent="0.25">
      <c r="D90" s="190" t="str">
        <f>$D$6</f>
        <v>Landesliga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</row>
    <row r="91" spans="1:108" ht="19.5" customHeight="1" x14ac:dyDescent="0.25"/>
    <row r="92" spans="1:108" ht="16.5" customHeight="1" x14ac:dyDescent="0.25">
      <c r="D92" s="193" t="s">
        <v>1</v>
      </c>
      <c r="E92" s="194"/>
      <c r="F92" s="194"/>
      <c r="G92" s="194"/>
      <c r="H92" s="194"/>
      <c r="I92" s="6">
        <f>$G$2</f>
        <v>4</v>
      </c>
      <c r="J92" s="81"/>
      <c r="K92" s="195" t="s">
        <v>6</v>
      </c>
      <c r="L92" s="195"/>
      <c r="M92" s="195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196" t="s">
        <v>48</v>
      </c>
      <c r="C94" s="197"/>
      <c r="D94" s="197"/>
      <c r="E94" s="197"/>
      <c r="F94" s="197"/>
      <c r="G94" s="198"/>
      <c r="H94" s="10">
        <f>IF(I103=0,0,IF(I103&gt;K103,3,IF(AND(I103=K103,I113=K113),1,I113)))</f>
        <v>3</v>
      </c>
      <c r="I94" s="199" t="s">
        <v>7</v>
      </c>
      <c r="J94" s="199"/>
      <c r="K94" s="199"/>
      <c r="L94" s="10">
        <f>IF(K103=0,0,IF(K103&gt;I103,3,IF(AND(K103=I103,K113=I113),1,K113)))</f>
        <v>0</v>
      </c>
      <c r="M94" s="196" t="s">
        <v>57</v>
      </c>
      <c r="N94" s="197"/>
      <c r="O94" s="197"/>
      <c r="P94" s="197"/>
      <c r="Q94" s="197"/>
      <c r="R94" s="198"/>
    </row>
    <row r="95" spans="1:108" ht="16.5" customHeight="1" thickBot="1" x14ac:dyDescent="0.3">
      <c r="C95" s="1" t="s">
        <v>108</v>
      </c>
    </row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185">
        <v>1</v>
      </c>
      <c r="C97" s="163" t="s">
        <v>62</v>
      </c>
      <c r="D97" s="17">
        <v>95.8</v>
      </c>
      <c r="E97" s="17">
        <v>100.3</v>
      </c>
      <c r="F97" s="17">
        <v>98</v>
      </c>
      <c r="G97" s="17">
        <v>101.5</v>
      </c>
      <c r="H97" s="18">
        <f>IF(SUM(D97:G97)=0,0,SUM(D97:G97))</f>
        <v>395.6</v>
      </c>
      <c r="I97" s="19">
        <f>IF(SUM(D98:H98)=0,0,SUM(D98:H98))</f>
        <v>4</v>
      </c>
      <c r="J97" s="20" t="s">
        <v>15</v>
      </c>
      <c r="K97" s="21">
        <f>IF(SUM(M98:P98)=0,0,SUM(M98:P98))</f>
        <v>4</v>
      </c>
      <c r="L97" s="18">
        <f>IF(SUM(M97:P97)=0,0,SUM(M97:P97))</f>
        <v>397.8</v>
      </c>
      <c r="M97" s="17">
        <v>100.6</v>
      </c>
      <c r="N97" s="17">
        <v>103.6</v>
      </c>
      <c r="O97" s="17">
        <v>97.4</v>
      </c>
      <c r="P97" s="17">
        <v>96.2</v>
      </c>
      <c r="Q97" s="188" t="s">
        <v>105</v>
      </c>
      <c r="R97" s="185">
        <v>2</v>
      </c>
    </row>
    <row r="98" spans="2:108" ht="16.5" customHeight="1" x14ac:dyDescent="0.25">
      <c r="B98" s="162"/>
      <c r="C98" s="164"/>
      <c r="D98" s="22">
        <f>IF(D97=0,"",IF(D97&gt;P97,2,IF(D97=P97,1,0)))</f>
        <v>0</v>
      </c>
      <c r="E98" s="22">
        <f>IF(E97=0,"",IF(E97&gt;O97,2,IF(E97=O97,1,0)))</f>
        <v>2</v>
      </c>
      <c r="F98" s="22">
        <f>IF(F97=0,"",IF(F97&gt;N97,2,IF(F97=N97,1,0)))</f>
        <v>0</v>
      </c>
      <c r="G98" s="22">
        <f>IF(G97=0,"",IF(G97&gt;M97,2,IF(G97=M97,1,0)))</f>
        <v>2</v>
      </c>
      <c r="H98" s="78"/>
      <c r="I98" s="24"/>
      <c r="J98" s="25"/>
      <c r="K98" s="26"/>
      <c r="L98" s="78"/>
      <c r="M98" s="22">
        <f>IF(M97=0,"",IF(M97&gt;G97,2,IF(M97=G97,1,0)))</f>
        <v>0</v>
      </c>
      <c r="N98" s="22">
        <f>IF(N97=0,"",IF(N97&gt;F97,2,IF(N97=F97,1,0)))</f>
        <v>2</v>
      </c>
      <c r="O98" s="22">
        <f>IF(O97=0,"",IF(O97&gt;E97,2,IF(E97=O97,1,0)))</f>
        <v>0</v>
      </c>
      <c r="P98" s="22">
        <f>IF(P97=0,"",IF(P97&gt;D97,2,IF(P97=D97,1,0)))</f>
        <v>2</v>
      </c>
      <c r="Q98" s="189"/>
      <c r="R98" s="162"/>
    </row>
    <row r="99" spans="2:108" ht="30" customHeight="1" x14ac:dyDescent="0.25">
      <c r="B99" s="161">
        <v>3</v>
      </c>
      <c r="C99" s="163" t="s">
        <v>64</v>
      </c>
      <c r="D99" s="27">
        <v>96.4</v>
      </c>
      <c r="E99" s="27">
        <v>98.4</v>
      </c>
      <c r="F99" s="27">
        <v>97.2</v>
      </c>
      <c r="G99" s="27">
        <v>100.2</v>
      </c>
      <c r="H99" s="28">
        <f>IF(SUM(D99:G99)=0,0,SUM(D99:G99))</f>
        <v>392.2</v>
      </c>
      <c r="I99" s="29">
        <f>IF(SUM(D100:H100)=0,0,SUM(D100:H100))</f>
        <v>2</v>
      </c>
      <c r="J99" s="30" t="s">
        <v>15</v>
      </c>
      <c r="K99" s="31">
        <f>IF(SUM(M100:P100)=0,0,SUM(M100:P100))</f>
        <v>6</v>
      </c>
      <c r="L99" s="28">
        <f>IF(SUM(M99:P99)=0,0,SUM(M99:P99))</f>
        <v>398.2</v>
      </c>
      <c r="M99" s="27">
        <v>96.3</v>
      </c>
      <c r="N99" s="27">
        <v>101.3</v>
      </c>
      <c r="O99" s="27">
        <v>100.8</v>
      </c>
      <c r="P99" s="27">
        <v>99.8</v>
      </c>
      <c r="Q99" s="165" t="s">
        <v>83</v>
      </c>
      <c r="R99" s="161">
        <v>4</v>
      </c>
    </row>
    <row r="100" spans="2:108" ht="16.5" customHeight="1" x14ac:dyDescent="0.25">
      <c r="B100" s="162"/>
      <c r="C100" s="164"/>
      <c r="D100" s="32">
        <f>IF(D99=0,"",IF(D99&gt;P99,2,IF(D99=P99,1,0)))</f>
        <v>0</v>
      </c>
      <c r="E100" s="32">
        <f>IF(E99=0,"",IF(E99&gt;O99,2,IF(E99=O99,1,0)))</f>
        <v>0</v>
      </c>
      <c r="F100" s="32">
        <f>IF(F99=0,"",IF(F99&gt;N99,2,IF(F99=N99,1,0)))</f>
        <v>0</v>
      </c>
      <c r="G100" s="32">
        <f>IF(G99=0,"",IF(G99&gt;M99,2,IF(G99=M99,1,0)))</f>
        <v>2</v>
      </c>
      <c r="H100" s="78"/>
      <c r="I100" s="24"/>
      <c r="J100" s="25"/>
      <c r="K100" s="26"/>
      <c r="L100" s="78"/>
      <c r="M100" s="32">
        <f>IF(M99=0,"",IF(M99&gt;G99,2,IF(M99=G99,1,0)))</f>
        <v>0</v>
      </c>
      <c r="N100" s="32">
        <f>IF(N99=0,"",IF(N99&gt;F99,2,IF(N99=F99,1,0)))</f>
        <v>2</v>
      </c>
      <c r="O100" s="32">
        <f>IF(O99=0,"",IF(O99&gt;E99,2,IF(E99=O99,1,0)))</f>
        <v>2</v>
      </c>
      <c r="P100" s="32">
        <f>IF(P99=0,"",IF(P99&gt;D99,2,IF(P99=D99,1,0)))</f>
        <v>2</v>
      </c>
      <c r="Q100" s="166"/>
      <c r="R100" s="162"/>
    </row>
    <row r="101" spans="2:108" ht="30" customHeight="1" x14ac:dyDescent="0.25">
      <c r="B101" s="161">
        <v>5</v>
      </c>
      <c r="C101" s="163" t="s">
        <v>66</v>
      </c>
      <c r="D101" s="27">
        <v>94.5</v>
      </c>
      <c r="E101" s="27">
        <v>99.8</v>
      </c>
      <c r="F101" s="27">
        <v>96.5</v>
      </c>
      <c r="G101" s="27">
        <v>98.5</v>
      </c>
      <c r="H101" s="28">
        <f>IF(SUM(D101:G101)=0,0,SUM(D101:G101))</f>
        <v>389.3</v>
      </c>
      <c r="I101" s="29">
        <f>IF(SUM(D102:H102)=0,0,SUM(D102:H102))</f>
        <v>8</v>
      </c>
      <c r="J101" s="30" t="s">
        <v>15</v>
      </c>
      <c r="K101" s="31">
        <f>IF(SUM(M102:P102)=0,0,SUM(M102:P102))</f>
        <v>0</v>
      </c>
      <c r="L101" s="28">
        <f>IF(SUM(M101:P101)=0,0,SUM(M101:P101))</f>
        <v>383.30000000000007</v>
      </c>
      <c r="M101" s="27">
        <v>96.9</v>
      </c>
      <c r="N101" s="27">
        <v>95.2</v>
      </c>
      <c r="O101" s="27">
        <v>99.6</v>
      </c>
      <c r="P101" s="27">
        <v>91.6</v>
      </c>
      <c r="Q101" s="165" t="s">
        <v>106</v>
      </c>
      <c r="R101" s="161">
        <v>6</v>
      </c>
    </row>
    <row r="102" spans="2:108" ht="16.5" customHeight="1" x14ac:dyDescent="0.25">
      <c r="B102" s="162"/>
      <c r="C102" s="164"/>
      <c r="D102" s="32">
        <f>IF(D101=0,"",IF(D101&gt;P101,2,IF(D101=P101,1,0)))</f>
        <v>2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2</v>
      </c>
      <c r="H102" s="78"/>
      <c r="I102" s="24"/>
      <c r="J102" s="25"/>
      <c r="K102" s="26"/>
      <c r="L102" s="78"/>
      <c r="M102" s="32">
        <f>IF(M101=0,"",IF(M101&gt;G101,2,IF(M101=G101,1,0)))</f>
        <v>0</v>
      </c>
      <c r="N102" s="32">
        <f>IF(N101=0,"",IF(N101&gt;F101,2,IF(N101=F101,1,0)))</f>
        <v>0</v>
      </c>
      <c r="O102" s="32">
        <f>IF(O101=0,"",IF(O101&gt;E101,2,IF(E101=O101,1,0)))</f>
        <v>0</v>
      </c>
      <c r="P102" s="32">
        <f>IF(P101=0,"",IF(P101&gt;D101,2,IF(P101=D101,1,0)))</f>
        <v>0</v>
      </c>
      <c r="Q102" s="166"/>
      <c r="R102" s="162"/>
    </row>
    <row r="103" spans="2:108" ht="16.5" customHeight="1" x14ac:dyDescent="0.25">
      <c r="B103" s="33"/>
      <c r="C103" s="167" t="str">
        <f>IF(AND(H103=0,L103=0),"",IF(OR(I103&gt;K103,K103&gt;I103),"kein Stechen erforderlich","Stechen"))</f>
        <v>kein Stechen erforderlich</v>
      </c>
      <c r="D103" s="168"/>
      <c r="E103" s="169"/>
      <c r="F103" s="170" t="s">
        <v>16</v>
      </c>
      <c r="G103" s="171"/>
      <c r="H103" s="34">
        <f>IF(SUM(H97:H102)=0,0,SUM(H97:H102))</f>
        <v>1177.0999999999999</v>
      </c>
      <c r="I103" s="79">
        <f>IF(SUM(I97:I102)=0,0,SUM(I97:I102))</f>
        <v>14</v>
      </c>
      <c r="J103" s="36" t="s">
        <v>15</v>
      </c>
      <c r="K103" s="80">
        <f>IF(SUM(K97:K102)=0,0,SUM(K97:K102))</f>
        <v>10</v>
      </c>
      <c r="L103" s="34">
        <f>IF(SUM(L97:L102)=0,0,SUM(L97:L102))</f>
        <v>1179.3000000000002</v>
      </c>
      <c r="M103" s="170" t="s">
        <v>16</v>
      </c>
      <c r="N103" s="171"/>
      <c r="O103" s="172" t="str">
        <f>C103</f>
        <v>kein Stechen erforderlich</v>
      </c>
      <c r="P103" s="173"/>
      <c r="Q103" s="174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53" t="str">
        <f>IF(C103="Stechen",B94,"")</f>
        <v/>
      </c>
      <c r="D105" s="154"/>
      <c r="E105" s="154"/>
      <c r="F105" s="155" t="s">
        <v>17</v>
      </c>
      <c r="G105" s="156"/>
      <c r="H105" s="155" t="s">
        <v>18</v>
      </c>
      <c r="I105" s="157"/>
      <c r="J105" s="156"/>
      <c r="K105" s="155" t="s">
        <v>19</v>
      </c>
      <c r="L105" s="156"/>
      <c r="M105" s="155" t="s">
        <v>20</v>
      </c>
      <c r="N105" s="156"/>
      <c r="O105" s="154" t="str">
        <f>IF(O103="Stechen",M94,"")</f>
        <v/>
      </c>
      <c r="P105" s="154"/>
      <c r="Q105" s="158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75" t="s">
        <v>14</v>
      </c>
      <c r="C106" s="175"/>
      <c r="D106" s="176" t="s">
        <v>21</v>
      </c>
      <c r="E106" s="176"/>
      <c r="F106" s="41">
        <v>1</v>
      </c>
      <c r="G106" s="42">
        <v>2</v>
      </c>
      <c r="H106" s="41">
        <v>3</v>
      </c>
      <c r="I106" s="177">
        <v>4</v>
      </c>
      <c r="J106" s="178"/>
      <c r="K106" s="41">
        <v>5</v>
      </c>
      <c r="L106" s="42">
        <v>6</v>
      </c>
      <c r="M106" s="41">
        <v>7</v>
      </c>
      <c r="N106" s="42">
        <v>8</v>
      </c>
      <c r="O106" s="176" t="s">
        <v>21</v>
      </c>
      <c r="P106" s="176"/>
      <c r="Q106" s="179" t="s">
        <v>14</v>
      </c>
      <c r="R106" s="179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45">
        <f>IF(SUM(F108,H108,K108,M108)=0,0,SUM(F108,H108,K108,M108))</f>
        <v>0</v>
      </c>
      <c r="C107" s="136" t="s">
        <v>22</v>
      </c>
      <c r="D107" s="138" t="s">
        <v>23</v>
      </c>
      <c r="E107" s="138"/>
      <c r="F107" s="43"/>
      <c r="G107" s="77"/>
      <c r="H107" s="43"/>
      <c r="I107" s="139"/>
      <c r="J107" s="140"/>
      <c r="K107" s="43"/>
      <c r="L107" s="77"/>
      <c r="M107" s="43"/>
      <c r="N107" s="77"/>
      <c r="O107" s="141" t="s">
        <v>23</v>
      </c>
      <c r="P107" s="138"/>
      <c r="Q107" s="149" t="s">
        <v>22</v>
      </c>
      <c r="R107" s="145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46"/>
      <c r="C108" s="137"/>
      <c r="D108" s="138" t="s">
        <v>14</v>
      </c>
      <c r="E108" s="142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159" t="str">
        <f>IF(I107="","",IF(I107&gt;H107,2,IF(I107=H107,1,0)))</f>
        <v/>
      </c>
      <c r="J108" s="160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41" t="s">
        <v>14</v>
      </c>
      <c r="P108" s="138"/>
      <c r="Q108" s="150"/>
      <c r="R108" s="146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45">
        <f>IF(SUM(F110,H110,K110,M110)=0,0,SUM(F110,H110,K110,M110))</f>
        <v>0</v>
      </c>
      <c r="C109" s="136" t="s">
        <v>24</v>
      </c>
      <c r="D109" s="138" t="s">
        <v>23</v>
      </c>
      <c r="E109" s="138"/>
      <c r="F109" s="43"/>
      <c r="G109" s="77"/>
      <c r="H109" s="43"/>
      <c r="I109" s="139"/>
      <c r="J109" s="140"/>
      <c r="K109" s="43"/>
      <c r="L109" s="77"/>
      <c r="M109" s="43"/>
      <c r="N109" s="77"/>
      <c r="O109" s="141" t="s">
        <v>23</v>
      </c>
      <c r="P109" s="138"/>
      <c r="Q109" s="149" t="s">
        <v>24</v>
      </c>
      <c r="R109" s="145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46"/>
      <c r="C110" s="137"/>
      <c r="D110" s="138" t="s">
        <v>14</v>
      </c>
      <c r="E110" s="142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43" t="str">
        <f>IF(I109="","",IF(I109&gt;H109,2,IF(I109=H109,1,0)))</f>
        <v/>
      </c>
      <c r="J110" s="144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41" t="s">
        <v>14</v>
      </c>
      <c r="P110" s="138"/>
      <c r="Q110" s="150"/>
      <c r="R110" s="146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45">
        <f>IF(SUM(F112,H112,K112,M112)=0,0,SUM(F112,H112,K112,M112))</f>
        <v>0</v>
      </c>
      <c r="C111" s="136" t="s">
        <v>25</v>
      </c>
      <c r="D111" s="138" t="s">
        <v>23</v>
      </c>
      <c r="E111" s="138"/>
      <c r="F111" s="49"/>
      <c r="G111" s="50"/>
      <c r="H111" s="49"/>
      <c r="I111" s="147"/>
      <c r="J111" s="148"/>
      <c r="K111" s="49"/>
      <c r="L111" s="50"/>
      <c r="M111" s="49"/>
      <c r="N111" s="50"/>
      <c r="O111" s="141" t="s">
        <v>23</v>
      </c>
      <c r="P111" s="138"/>
      <c r="Q111" s="149" t="s">
        <v>25</v>
      </c>
      <c r="R111" s="145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46"/>
      <c r="C112" s="137"/>
      <c r="D112" s="138" t="s">
        <v>14</v>
      </c>
      <c r="E112" s="138"/>
      <c r="F112" s="51" t="str">
        <f>IF(F111="","",IF(F111&gt;G111,2,IF(F111=G111,1,0)))</f>
        <v/>
      </c>
      <c r="G112" s="76" t="str">
        <f>IF(G111="","",IF(G111&gt;F111,2,IF(G111=F111,1,0)))</f>
        <v/>
      </c>
      <c r="H112" s="51" t="str">
        <f>IF(H111="","",IF(H111&gt;I111,2,IF(H111=I111,1,0)))</f>
        <v/>
      </c>
      <c r="I112" s="151" t="str">
        <f>IF(I111="","",IF(I111&gt;H111,2,IF(I111=H111,1,0)))</f>
        <v/>
      </c>
      <c r="J112" s="152" t="str">
        <f>IF(J111="","",IF(J111&gt;I111,2,IF(J111=I111,1,"")))</f>
        <v/>
      </c>
      <c r="K112" s="51" t="str">
        <f>IF(K111="","",IF(K111&gt;L111,2,IF(K111=L111,1,0)))</f>
        <v/>
      </c>
      <c r="L112" s="76" t="str">
        <f>IF(L111="","",IF(L111&gt;K111,2,IF(L111=K111,1,0)))</f>
        <v/>
      </c>
      <c r="M112" s="51" t="str">
        <f>IF(M111="","",IF(M111&gt;N111,2,IF(M111=N111,1,0)))</f>
        <v/>
      </c>
      <c r="N112" s="76" t="str">
        <f>IF(N111="","",IF(N111&gt;M111,2,IF(N111=M111,1,0)))</f>
        <v/>
      </c>
      <c r="O112" s="138" t="s">
        <v>14</v>
      </c>
      <c r="P112" s="138"/>
      <c r="Q112" s="150"/>
      <c r="R112" s="146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75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  <row r="114" spans="2:108" ht="16.5" customHeight="1" x14ac:dyDescent="0.25">
      <c r="C114" s="2" t="s">
        <v>0</v>
      </c>
      <c r="D114" s="180" t="s">
        <v>1</v>
      </c>
      <c r="E114" s="180"/>
      <c r="F114" s="180"/>
      <c r="G114" s="6">
        <f>$G$2</f>
        <v>4</v>
      </c>
      <c r="H114" s="181" t="s">
        <v>2</v>
      </c>
      <c r="I114" s="181"/>
      <c r="J114" s="182">
        <v>43449</v>
      </c>
      <c r="K114" s="183"/>
      <c r="L114" s="183"/>
      <c r="M114" s="183"/>
      <c r="N114" s="2" t="s">
        <v>3</v>
      </c>
      <c r="O114" s="184" t="s">
        <v>119</v>
      </c>
      <c r="P114" s="184"/>
      <c r="Q114" s="184"/>
    </row>
    <row r="115" spans="2:108" ht="19.5" customHeight="1" x14ac:dyDescent="0.25"/>
    <row r="116" spans="2:108" ht="19.5" customHeight="1" x14ac:dyDescent="0.25">
      <c r="D116" s="190" t="str">
        <f>$D$4</f>
        <v>LUFTGEWEHR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</row>
    <row r="117" spans="2:108" ht="19.5" customHeight="1" x14ac:dyDescent="0.25">
      <c r="D117" s="192" t="str">
        <f>$D$5</f>
        <v>SAISON 2018 / 19</v>
      </c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Y117" s="1"/>
    </row>
    <row r="118" spans="2:108" ht="19.5" customHeight="1" x14ac:dyDescent="0.25">
      <c r="D118" s="190" t="str">
        <f>$D$6</f>
        <v>Landesliga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</row>
    <row r="120" spans="2:108" ht="16.5" customHeight="1" x14ac:dyDescent="0.25">
      <c r="D120" s="193" t="s">
        <v>1</v>
      </c>
      <c r="E120" s="194"/>
      <c r="F120" s="194"/>
      <c r="G120" s="194"/>
      <c r="H120" s="194"/>
      <c r="I120" s="6">
        <f>$G$2</f>
        <v>4</v>
      </c>
      <c r="J120" s="81"/>
      <c r="K120" s="195" t="s">
        <v>6</v>
      </c>
      <c r="L120" s="195"/>
      <c r="M120" s="195"/>
      <c r="N120" s="6">
        <v>5</v>
      </c>
      <c r="O120" s="8"/>
      <c r="P120" s="9"/>
    </row>
    <row r="121" spans="2:108" ht="8.25" customHeight="1" x14ac:dyDescent="0.25"/>
    <row r="122" spans="2:108" ht="16.5" customHeight="1" x14ac:dyDescent="0.25">
      <c r="B122" s="196" t="s">
        <v>53</v>
      </c>
      <c r="C122" s="197"/>
      <c r="D122" s="197"/>
      <c r="E122" s="197"/>
      <c r="F122" s="197"/>
      <c r="G122" s="198"/>
      <c r="H122" s="10">
        <f>IF(I131=0,0,IF(I131&gt;K131,3,IF(AND(I131=K131,I141=K141),1,I141)))</f>
        <v>0</v>
      </c>
      <c r="I122" s="199" t="s">
        <v>7</v>
      </c>
      <c r="J122" s="199"/>
      <c r="K122" s="199"/>
      <c r="L122" s="10">
        <f>IF(K131=0,0,IF(K131&gt;I131,3,IF(AND(K131=I131,K141=I141),1,K141)))</f>
        <v>3</v>
      </c>
      <c r="M122" s="196" t="s">
        <v>54</v>
      </c>
      <c r="N122" s="197"/>
      <c r="O122" s="197"/>
      <c r="P122" s="197"/>
      <c r="Q122" s="197"/>
      <c r="R122" s="198"/>
    </row>
    <row r="123" spans="2:108" ht="16.5" customHeight="1" thickBot="1" x14ac:dyDescent="0.3">
      <c r="C123" s="1" t="s">
        <v>109</v>
      </c>
    </row>
    <row r="124" spans="2:108" ht="16.5" customHeight="1" thickBot="1" x14ac:dyDescent="0.3">
      <c r="B124" s="11" t="s">
        <v>8</v>
      </c>
      <c r="C124" s="12" t="s">
        <v>9</v>
      </c>
      <c r="D124" s="13" t="s">
        <v>10</v>
      </c>
      <c r="E124" s="13" t="s">
        <v>11</v>
      </c>
      <c r="F124" s="13" t="s">
        <v>12</v>
      </c>
      <c r="G124" s="13" t="s">
        <v>13</v>
      </c>
      <c r="H124" s="12" t="s">
        <v>14</v>
      </c>
      <c r="I124" s="14"/>
      <c r="J124" s="14"/>
      <c r="K124" s="14"/>
      <c r="L124" s="15"/>
      <c r="M124" s="13" t="s">
        <v>13</v>
      </c>
      <c r="N124" s="13" t="s">
        <v>12</v>
      </c>
      <c r="O124" s="13" t="s">
        <v>11</v>
      </c>
      <c r="P124" s="13" t="s">
        <v>10</v>
      </c>
      <c r="Q124" s="15" t="s">
        <v>9</v>
      </c>
      <c r="R124" s="16" t="s">
        <v>8</v>
      </c>
    </row>
    <row r="125" spans="2:108" ht="30" customHeight="1" x14ac:dyDescent="0.25">
      <c r="B125" s="185">
        <v>7</v>
      </c>
      <c r="C125" s="163" t="s">
        <v>84</v>
      </c>
      <c r="D125" s="17">
        <v>101</v>
      </c>
      <c r="E125" s="17">
        <v>100.6</v>
      </c>
      <c r="F125" s="17">
        <v>101.3</v>
      </c>
      <c r="G125" s="17">
        <v>103.1</v>
      </c>
      <c r="H125" s="18">
        <f>IF(SUM(D125:G125)=0,0,SUM(D125:G125))</f>
        <v>406</v>
      </c>
      <c r="I125" s="19">
        <f>IF(SUM(D126:H126)=0,0,SUM(D126:H126))</f>
        <v>5</v>
      </c>
      <c r="J125" s="20" t="s">
        <v>15</v>
      </c>
      <c r="K125" s="21">
        <f>IF(SUM(M126:P126)=0,0,SUM(M126:P126))</f>
        <v>3</v>
      </c>
      <c r="L125" s="18">
        <f>IF(SUM(M125:P125)=0,0,SUM(M125:P125))</f>
        <v>400.4</v>
      </c>
      <c r="M125" s="17">
        <v>97.6</v>
      </c>
      <c r="N125" s="17">
        <v>99.5</v>
      </c>
      <c r="O125" s="17">
        <v>100.6</v>
      </c>
      <c r="P125" s="17">
        <v>102.7</v>
      </c>
      <c r="Q125" s="188" t="s">
        <v>61</v>
      </c>
      <c r="R125" s="185">
        <v>8</v>
      </c>
    </row>
    <row r="126" spans="2:108" ht="16.5" customHeight="1" x14ac:dyDescent="0.25">
      <c r="B126" s="162"/>
      <c r="C126" s="164"/>
      <c r="D126" s="22">
        <f>IF(D125=0,"",IF(D125&gt;P125,2,IF(D125=P125,1,0)))</f>
        <v>0</v>
      </c>
      <c r="E126" s="22">
        <f>IF(E125=0,"",IF(E125&gt;O125,2,IF(E125=O125,1,0)))</f>
        <v>1</v>
      </c>
      <c r="F126" s="22">
        <f>IF(F125=0,"",IF(F125&gt;N125,2,IF(F125=N125,1,0)))</f>
        <v>2</v>
      </c>
      <c r="G126" s="22">
        <f>IF(G125=0,"",IF(G125&gt;M125,2,IF(G125=M125,1,0)))</f>
        <v>2</v>
      </c>
      <c r="H126" s="78"/>
      <c r="I126" s="24"/>
      <c r="J126" s="25"/>
      <c r="K126" s="26"/>
      <c r="L126" s="78"/>
      <c r="M126" s="22">
        <f>IF(M125=0,"",IF(M125&gt;G125,2,IF(M125=G125,1,0)))</f>
        <v>0</v>
      </c>
      <c r="N126" s="22">
        <f>IF(N125=0,"",IF(N125&gt;F125,2,IF(N125=F125,1,0)))</f>
        <v>0</v>
      </c>
      <c r="O126" s="22">
        <f>IF(O125=0,"",IF(O125&gt;E125,2,IF(E125=O125,1,0)))</f>
        <v>1</v>
      </c>
      <c r="P126" s="22">
        <f>IF(P125=0,"",IF(P125&gt;D125,2,IF(P125=D125,1,0)))</f>
        <v>2</v>
      </c>
      <c r="Q126" s="189"/>
      <c r="R126" s="162"/>
    </row>
    <row r="127" spans="2:108" ht="30" customHeight="1" x14ac:dyDescent="0.25">
      <c r="B127" s="161">
        <v>9</v>
      </c>
      <c r="C127" s="163" t="s">
        <v>98</v>
      </c>
      <c r="D127" s="27">
        <v>95.3</v>
      </c>
      <c r="E127" s="27">
        <v>96.9</v>
      </c>
      <c r="F127" s="27">
        <v>93.3</v>
      </c>
      <c r="G127" s="27">
        <v>96.5</v>
      </c>
      <c r="H127" s="28">
        <f>IF(SUM(D127:G127)=0,0,SUM(D127:G127))</f>
        <v>382</v>
      </c>
      <c r="I127" s="29">
        <f>IF(SUM(D128:H128)=0,0,SUM(D128:H128))</f>
        <v>2</v>
      </c>
      <c r="J127" s="30" t="s">
        <v>15</v>
      </c>
      <c r="K127" s="31">
        <f>IF(SUM(M128:P128)=0,0,SUM(M128:P128))</f>
        <v>6</v>
      </c>
      <c r="L127" s="28">
        <f>IF(SUM(M127:P127)=0,0,SUM(M127:P127))</f>
        <v>383.9</v>
      </c>
      <c r="M127" s="27">
        <v>96.6</v>
      </c>
      <c r="N127" s="27">
        <v>95.1</v>
      </c>
      <c r="O127" s="27">
        <v>95.8</v>
      </c>
      <c r="P127" s="27">
        <v>96.4</v>
      </c>
      <c r="Q127" s="165" t="s">
        <v>117</v>
      </c>
      <c r="R127" s="161">
        <v>10</v>
      </c>
    </row>
    <row r="128" spans="2:108" ht="16.5" customHeight="1" x14ac:dyDescent="0.25">
      <c r="B128" s="162"/>
      <c r="C128" s="164"/>
      <c r="D128" s="32">
        <f>IF(D127=0,"",IF(D127&gt;P127,2,IF(D127=P127,1,0)))</f>
        <v>0</v>
      </c>
      <c r="E128" s="32">
        <f>IF(E127=0,"",IF(E127&gt;O127,2,IF(E127=O127,1,0)))</f>
        <v>2</v>
      </c>
      <c r="F128" s="32">
        <f>IF(F127=0,"",IF(F127&gt;N127,2,IF(F127=N127,1,0)))</f>
        <v>0</v>
      </c>
      <c r="G128" s="32">
        <f>IF(G127=0,"",IF(G127&gt;M127,2,IF(G127=M127,1,0)))</f>
        <v>0</v>
      </c>
      <c r="H128" s="78"/>
      <c r="I128" s="24"/>
      <c r="J128" s="25"/>
      <c r="K128" s="26"/>
      <c r="L128" s="78"/>
      <c r="M128" s="32">
        <f>IF(M127=0,"",IF(M127&gt;G127,2,IF(M127=G127,1,0)))</f>
        <v>2</v>
      </c>
      <c r="N128" s="32">
        <f>IF(N127=0,"",IF(N127&gt;F127,2,IF(N127=F127,1,0)))</f>
        <v>2</v>
      </c>
      <c r="O128" s="32">
        <f>IF(O127=0,"",IF(O127&gt;E127,2,IF(E127=O127,1,0)))</f>
        <v>0</v>
      </c>
      <c r="P128" s="32">
        <f>IF(P127=0,"",IF(P127&gt;D127,2,IF(P127=D127,1,0)))</f>
        <v>2</v>
      </c>
      <c r="Q128" s="166"/>
      <c r="R128" s="162"/>
    </row>
    <row r="129" spans="2:108" ht="30" customHeight="1" x14ac:dyDescent="0.25">
      <c r="B129" s="161">
        <v>11</v>
      </c>
      <c r="C129" s="163" t="s">
        <v>116</v>
      </c>
      <c r="D129" s="27">
        <v>95.2</v>
      </c>
      <c r="E129" s="27">
        <v>98.5</v>
      </c>
      <c r="F129" s="27">
        <v>93.2</v>
      </c>
      <c r="G129" s="27">
        <v>93.8</v>
      </c>
      <c r="H129" s="28">
        <f>IF(SUM(D129:G129)=0,0,SUM(D129:G129))</f>
        <v>380.7</v>
      </c>
      <c r="I129" s="29">
        <f>IF(SUM(D130:H130)=0,0,SUM(D130:H130))</f>
        <v>0</v>
      </c>
      <c r="J129" s="30" t="s">
        <v>15</v>
      </c>
      <c r="K129" s="31">
        <f>IF(SUM(M130:P130)=0,0,SUM(M130:P130))</f>
        <v>8</v>
      </c>
      <c r="L129" s="28">
        <f>IF(SUM(M129:P129)=0,0,SUM(M129:P129))</f>
        <v>389.90000000000003</v>
      </c>
      <c r="M129" s="27">
        <v>98.7</v>
      </c>
      <c r="N129" s="27">
        <v>96.4</v>
      </c>
      <c r="O129" s="27">
        <v>98.8</v>
      </c>
      <c r="P129" s="27">
        <v>96</v>
      </c>
      <c r="Q129" s="165" t="s">
        <v>63</v>
      </c>
      <c r="R129" s="161">
        <v>12</v>
      </c>
    </row>
    <row r="130" spans="2:108" ht="16.5" customHeight="1" x14ac:dyDescent="0.25">
      <c r="B130" s="162"/>
      <c r="C130" s="164"/>
      <c r="D130" s="32">
        <f>IF(D129=0,"",IF(D129&gt;P129,2,IF(D129=P129,1,0)))</f>
        <v>0</v>
      </c>
      <c r="E130" s="32">
        <f>IF(E129=0,"",IF(E129&gt;O129,2,IF(E129=O129,1,0)))</f>
        <v>0</v>
      </c>
      <c r="F130" s="32">
        <f>IF(F129=0,"",IF(F129&gt;N129,2,IF(F129=N129,1,0)))</f>
        <v>0</v>
      </c>
      <c r="G130" s="32">
        <f>IF(G129=0,"",IF(G129&gt;M129,2,IF(G129=M129,1,0)))</f>
        <v>0</v>
      </c>
      <c r="H130" s="78"/>
      <c r="I130" s="24"/>
      <c r="J130" s="25"/>
      <c r="K130" s="26"/>
      <c r="L130" s="78"/>
      <c r="M130" s="32">
        <f>IF(M129=0,"",IF(M129&gt;G129,2,IF(M129=G129,1,0)))</f>
        <v>2</v>
      </c>
      <c r="N130" s="32">
        <f>IF(N129=0,"",IF(N129&gt;F129,2,IF(N129=F129,1,0)))</f>
        <v>2</v>
      </c>
      <c r="O130" s="32">
        <f>IF(O129=0,"",IF(O129&gt;E129,2,IF(E129=O129,1,0)))</f>
        <v>2</v>
      </c>
      <c r="P130" s="32">
        <f>IF(P129=0,"",IF(P129&gt;D129,2,IF(P129=D129,1,0)))</f>
        <v>2</v>
      </c>
      <c r="Q130" s="166"/>
      <c r="R130" s="162"/>
    </row>
    <row r="131" spans="2:108" ht="16.5" customHeight="1" x14ac:dyDescent="0.25">
      <c r="B131" s="33"/>
      <c r="C131" s="167" t="str">
        <f>IF(AND(H131=0,L131=0),"",IF(OR(I131&gt;K131,K131&gt;I131),"kein Stechen erforderlich","Stechen"))</f>
        <v>kein Stechen erforderlich</v>
      </c>
      <c r="D131" s="168"/>
      <c r="E131" s="169"/>
      <c r="F131" s="170" t="s">
        <v>16</v>
      </c>
      <c r="G131" s="171"/>
      <c r="H131" s="34">
        <f>IF(SUM(H125:H130)=0,0,SUM(H125:H130))</f>
        <v>1168.7</v>
      </c>
      <c r="I131" s="79">
        <f>IF(SUM(I125:I130)=0,0,SUM(I125:I130))</f>
        <v>7</v>
      </c>
      <c r="J131" s="36" t="s">
        <v>15</v>
      </c>
      <c r="K131" s="80">
        <f>IF(SUM(K125:K130)=0,0,SUM(K125:K130))</f>
        <v>17</v>
      </c>
      <c r="L131" s="34">
        <f>IF(SUM(L125:L130)=0,0,SUM(L125:L130))</f>
        <v>1174.2</v>
      </c>
      <c r="M131" s="170" t="s">
        <v>16</v>
      </c>
      <c r="N131" s="171"/>
      <c r="O131" s="172" t="str">
        <f>C131</f>
        <v>kein Stechen erforderlich</v>
      </c>
      <c r="P131" s="173"/>
      <c r="Q131" s="174"/>
      <c r="R131" s="33"/>
      <c r="Y131" s="38"/>
      <c r="Z131" s="39"/>
      <c r="AA131" s="39"/>
      <c r="AB131" s="39"/>
      <c r="AC131" s="39"/>
      <c r="AE131" s="40"/>
      <c r="AF131" s="40"/>
      <c r="AG131" s="40"/>
      <c r="AH131" s="40"/>
      <c r="AI131" s="40"/>
      <c r="AK131" s="40"/>
      <c r="AL131" s="40"/>
      <c r="AM131" s="40"/>
      <c r="AN131" s="40"/>
      <c r="AO131" s="40"/>
      <c r="AQ131" s="40"/>
      <c r="AR131" s="40"/>
      <c r="AS131" s="40"/>
      <c r="AT131" s="40"/>
      <c r="AU131" s="40"/>
      <c r="AW131" s="40"/>
      <c r="AX131" s="40"/>
      <c r="AY131" s="40"/>
      <c r="AZ131" s="40"/>
      <c r="BA131" s="40"/>
      <c r="BC131" s="40"/>
      <c r="BD131" s="40"/>
      <c r="BE131" s="40"/>
      <c r="BF131" s="40"/>
      <c r="BG131" s="40"/>
      <c r="BI131" s="40"/>
      <c r="BJ131" s="40"/>
      <c r="BK131" s="40"/>
      <c r="BL131" s="40"/>
      <c r="BM131" s="40"/>
      <c r="BO131" s="40"/>
      <c r="BP131" s="40"/>
      <c r="BQ131" s="40"/>
      <c r="BR131" s="40"/>
      <c r="BS131" s="40"/>
      <c r="BU131" s="40"/>
      <c r="BV131" s="40"/>
      <c r="BW131" s="40"/>
      <c r="BX131" s="40"/>
      <c r="BY131" s="40"/>
      <c r="CA131" s="40"/>
      <c r="CB131" s="40"/>
      <c r="CC131" s="40"/>
      <c r="CD131" s="40"/>
      <c r="CE131" s="40"/>
      <c r="CG131" s="40"/>
      <c r="CH131" s="40"/>
      <c r="CI131" s="40"/>
      <c r="CJ131" s="40"/>
      <c r="CK131" s="40"/>
      <c r="CM131" s="40"/>
      <c r="CN131" s="40"/>
      <c r="CO131" s="40"/>
      <c r="CP131" s="40"/>
      <c r="CQ131" s="40"/>
      <c r="CS131" s="40"/>
      <c r="CT131" s="40"/>
      <c r="CU131" s="40"/>
      <c r="CV131" s="40"/>
      <c r="CW131" s="40"/>
      <c r="CY131" s="40"/>
      <c r="CZ131" s="40"/>
      <c r="DA131" s="40"/>
      <c r="DB131" s="40"/>
      <c r="DC131" s="40"/>
    </row>
    <row r="132" spans="2:108" ht="16.5" customHeight="1" thickBot="1" x14ac:dyDescent="0.3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Y132" s="38"/>
      <c r="Z132" s="39"/>
      <c r="AA132" s="39"/>
      <c r="AB132" s="39"/>
      <c r="AC132" s="39"/>
      <c r="AE132" s="40"/>
      <c r="AF132" s="40"/>
      <c r="AG132" s="40"/>
      <c r="AH132" s="40"/>
      <c r="AI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W132" s="40"/>
      <c r="AX132" s="40"/>
      <c r="AY132" s="40"/>
      <c r="AZ132" s="40"/>
      <c r="BA132" s="40"/>
      <c r="BC132" s="40"/>
      <c r="BD132" s="40"/>
      <c r="BE132" s="40"/>
      <c r="BF132" s="40"/>
      <c r="BG132" s="40"/>
      <c r="BI132" s="40"/>
      <c r="BJ132" s="40"/>
      <c r="BK132" s="40"/>
      <c r="BL132" s="40"/>
      <c r="BM132" s="40"/>
      <c r="BO132" s="40"/>
      <c r="BP132" s="40"/>
      <c r="BQ132" s="40"/>
      <c r="BR132" s="40"/>
      <c r="BS132" s="40"/>
      <c r="BU132" s="40"/>
      <c r="BV132" s="40"/>
      <c r="BW132" s="40"/>
      <c r="BX132" s="40"/>
      <c r="BY132" s="40"/>
      <c r="CA132" s="40"/>
      <c r="CB132" s="40"/>
      <c r="CC132" s="40"/>
      <c r="CD132" s="40"/>
      <c r="CE132" s="40"/>
      <c r="CG132" s="40"/>
      <c r="CH132" s="40"/>
      <c r="CI132" s="40"/>
      <c r="CJ132" s="40"/>
      <c r="CK132" s="40"/>
      <c r="CM132" s="40"/>
      <c r="CN132" s="40"/>
      <c r="CO132" s="40"/>
      <c r="CP132" s="40"/>
      <c r="CQ132" s="40"/>
      <c r="CS132" s="40"/>
      <c r="CT132" s="40"/>
      <c r="CU132" s="40"/>
      <c r="CV132" s="40"/>
      <c r="CW132" s="40"/>
      <c r="CY132" s="40"/>
      <c r="CZ132" s="40"/>
      <c r="DA132" s="40"/>
      <c r="DB132" s="40"/>
      <c r="DC132" s="40"/>
    </row>
    <row r="133" spans="2:108" ht="16.5" customHeight="1" thickBot="1" x14ac:dyDescent="0.3">
      <c r="C133" s="153" t="str">
        <f>IF(C131="Stechen",B122,"")</f>
        <v/>
      </c>
      <c r="D133" s="154"/>
      <c r="E133" s="154"/>
      <c r="F133" s="155" t="s">
        <v>17</v>
      </c>
      <c r="G133" s="156"/>
      <c r="H133" s="155" t="s">
        <v>18</v>
      </c>
      <c r="I133" s="157"/>
      <c r="J133" s="156"/>
      <c r="K133" s="155" t="s">
        <v>19</v>
      </c>
      <c r="L133" s="156"/>
      <c r="M133" s="155" t="s">
        <v>20</v>
      </c>
      <c r="N133" s="156"/>
      <c r="O133" s="154" t="str">
        <f>IF(O131="Stechen",M122,"")</f>
        <v/>
      </c>
      <c r="P133" s="154"/>
      <c r="Q133" s="158"/>
      <c r="Y133" s="38"/>
      <c r="Z133" s="39"/>
      <c r="AA133" s="39"/>
      <c r="AB133" s="39"/>
      <c r="AC133" s="39"/>
      <c r="AE133" s="40"/>
      <c r="AF133" s="40"/>
      <c r="AG133" s="40"/>
      <c r="AH133" s="40"/>
      <c r="AI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W133" s="40"/>
      <c r="AX133" s="40"/>
      <c r="AY133" s="40"/>
      <c r="AZ133" s="40"/>
      <c r="BA133" s="40"/>
      <c r="BC133" s="40"/>
      <c r="BD133" s="40"/>
      <c r="BE133" s="40"/>
      <c r="BF133" s="40"/>
      <c r="BG133" s="40"/>
      <c r="BI133" s="40"/>
      <c r="BJ133" s="40"/>
      <c r="BK133" s="40"/>
      <c r="BL133" s="40"/>
      <c r="BM133" s="40"/>
      <c r="BO133" s="40"/>
      <c r="BP133" s="40"/>
      <c r="BQ133" s="40"/>
      <c r="BR133" s="40"/>
      <c r="BS133" s="40"/>
      <c r="BU133" s="40"/>
      <c r="BV133" s="40"/>
      <c r="BW133" s="40"/>
      <c r="BX133" s="40"/>
      <c r="BY133" s="40"/>
      <c r="CA133" s="40"/>
      <c r="CB133" s="40"/>
      <c r="CC133" s="40"/>
      <c r="CD133" s="40"/>
      <c r="CE133" s="40"/>
      <c r="CG133" s="40"/>
      <c r="CH133" s="40"/>
      <c r="CI133" s="40"/>
      <c r="CJ133" s="40"/>
      <c r="CK133" s="40"/>
      <c r="CM133" s="40"/>
      <c r="CN133" s="40"/>
      <c r="CO133" s="40"/>
      <c r="CP133" s="40"/>
      <c r="CQ133" s="40"/>
      <c r="CS133" s="40"/>
      <c r="CT133" s="40"/>
      <c r="CU133" s="40"/>
      <c r="CV133" s="40"/>
      <c r="CW133" s="40"/>
      <c r="CY133" s="40"/>
      <c r="CZ133" s="40"/>
      <c r="DA133" s="40"/>
      <c r="DB133" s="40"/>
      <c r="DC133" s="40"/>
    </row>
    <row r="134" spans="2:108" ht="16.5" customHeight="1" x14ac:dyDescent="0.25">
      <c r="B134" s="175" t="s">
        <v>14</v>
      </c>
      <c r="C134" s="175"/>
      <c r="D134" s="176" t="s">
        <v>21</v>
      </c>
      <c r="E134" s="176"/>
      <c r="F134" s="41">
        <v>1</v>
      </c>
      <c r="G134" s="42">
        <v>2</v>
      </c>
      <c r="H134" s="41">
        <v>3</v>
      </c>
      <c r="I134" s="177">
        <v>4</v>
      </c>
      <c r="J134" s="178"/>
      <c r="K134" s="41">
        <v>5</v>
      </c>
      <c r="L134" s="42">
        <v>6</v>
      </c>
      <c r="M134" s="41">
        <v>7</v>
      </c>
      <c r="N134" s="42">
        <v>8</v>
      </c>
      <c r="O134" s="176" t="s">
        <v>21</v>
      </c>
      <c r="P134" s="176"/>
      <c r="Q134" s="179" t="s">
        <v>14</v>
      </c>
      <c r="R134" s="179"/>
      <c r="Y134" s="38"/>
      <c r="Z134" s="39"/>
      <c r="AA134" s="39"/>
      <c r="AB134" s="39"/>
      <c r="AC134" s="39"/>
      <c r="AE134" s="40"/>
      <c r="AF134" s="40"/>
      <c r="AG134" s="40"/>
      <c r="AH134" s="40"/>
      <c r="AI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W134" s="40"/>
      <c r="AX134" s="40"/>
      <c r="AY134" s="40"/>
      <c r="AZ134" s="40"/>
      <c r="BA134" s="40"/>
      <c r="BC134" s="40"/>
      <c r="BD134" s="40"/>
      <c r="BE134" s="40"/>
      <c r="BF134" s="40"/>
      <c r="BG134" s="40"/>
      <c r="BI134" s="40"/>
      <c r="BJ134" s="40"/>
      <c r="BK134" s="40"/>
      <c r="BL134" s="40"/>
      <c r="BM134" s="40"/>
      <c r="BO134" s="40"/>
      <c r="BP134" s="40"/>
      <c r="BQ134" s="40"/>
      <c r="BR134" s="40"/>
      <c r="BS134" s="40"/>
      <c r="BU134" s="40"/>
      <c r="BV134" s="40"/>
      <c r="BW134" s="40"/>
      <c r="BX134" s="40"/>
      <c r="BY134" s="40"/>
      <c r="CA134" s="40"/>
      <c r="CB134" s="40"/>
      <c r="CC134" s="40"/>
      <c r="CD134" s="40"/>
      <c r="CE134" s="40"/>
      <c r="CG134" s="40"/>
      <c r="CH134" s="40"/>
      <c r="CI134" s="40"/>
      <c r="CJ134" s="40"/>
      <c r="CK134" s="40"/>
      <c r="CM134" s="40"/>
      <c r="CN134" s="40"/>
      <c r="CO134" s="40"/>
      <c r="CP134" s="40"/>
      <c r="CQ134" s="40"/>
      <c r="CS134" s="40"/>
      <c r="CT134" s="40"/>
      <c r="CU134" s="40"/>
      <c r="CV134" s="40"/>
      <c r="CW134" s="40"/>
      <c r="CY134" s="40"/>
      <c r="CZ134" s="40"/>
      <c r="DA134" s="40"/>
      <c r="DB134" s="40"/>
      <c r="DC134" s="40"/>
    </row>
    <row r="135" spans="2:108" ht="16.5" customHeight="1" x14ac:dyDescent="0.25">
      <c r="B135" s="145">
        <f>IF(SUM(F136,H136,K136,M136)=0,0,SUM(F136,H136,K136,M136))</f>
        <v>0</v>
      </c>
      <c r="C135" s="136" t="s">
        <v>22</v>
      </c>
      <c r="D135" s="138" t="s">
        <v>23</v>
      </c>
      <c r="E135" s="138"/>
      <c r="F135" s="43"/>
      <c r="G135" s="77"/>
      <c r="H135" s="43"/>
      <c r="I135" s="139"/>
      <c r="J135" s="140"/>
      <c r="K135" s="43"/>
      <c r="L135" s="77"/>
      <c r="M135" s="43"/>
      <c r="N135" s="77"/>
      <c r="O135" s="141" t="s">
        <v>23</v>
      </c>
      <c r="P135" s="138"/>
      <c r="Q135" s="149" t="s">
        <v>22</v>
      </c>
      <c r="R135" s="145">
        <f>IF(SUM(N136,L136,I136,G136)=0,0,SUM(N136,L136,I136,G136))</f>
        <v>0</v>
      </c>
      <c r="Y135" s="38"/>
      <c r="Z135" s="39"/>
      <c r="AA135" s="39"/>
      <c r="AB135" s="39"/>
      <c r="AC135" s="39"/>
      <c r="AD135" s="39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</row>
    <row r="136" spans="2:108" ht="16.5" customHeight="1" x14ac:dyDescent="0.25">
      <c r="B136" s="146"/>
      <c r="C136" s="137"/>
      <c r="D136" s="138" t="s">
        <v>14</v>
      </c>
      <c r="E136" s="142"/>
      <c r="F136" s="45" t="str">
        <f>IF(F135="","",IF(F135&gt;G135,2,IF(F135=G135,1,0)))</f>
        <v/>
      </c>
      <c r="G136" s="46" t="str">
        <f>IF(G135="","",IF(G135&gt;F135,2,IF(G135=F135,1,0)))</f>
        <v/>
      </c>
      <c r="H136" s="45" t="str">
        <f>IF(H135="","",IF(H135&gt;I135,2,IF(H135=I135,1,0)))</f>
        <v/>
      </c>
      <c r="I136" s="159" t="str">
        <f>IF(I135="","",IF(I135&gt;H135,2,IF(I135=H135,1,0)))</f>
        <v/>
      </c>
      <c r="J136" s="160" t="str">
        <f>IF(J135="","",IF(J135&gt;I135,2,IF(J135=I135,1,"")))</f>
        <v/>
      </c>
      <c r="K136" s="45" t="str">
        <f>IF(K135="","",IF(K135&gt;L135,2,IF(K135=L135,1,0)))</f>
        <v/>
      </c>
      <c r="L136" s="46" t="str">
        <f>IF(L135="","",IF(L135&gt;K135,2,IF(L135=K135,1,0)))</f>
        <v/>
      </c>
      <c r="M136" s="45" t="str">
        <f>IF(M135="","",IF(M135&gt;N135,2,IF(M135=N135,1,0)))</f>
        <v/>
      </c>
      <c r="N136" s="46" t="str">
        <f>IF(N135="","",IF(N135&gt;M135,2,IF(N135=M135,1,0)))</f>
        <v/>
      </c>
      <c r="O136" s="141" t="s">
        <v>14</v>
      </c>
      <c r="P136" s="138"/>
      <c r="Q136" s="150"/>
      <c r="R136" s="146"/>
      <c r="Y136" s="38"/>
      <c r="Z136" s="39"/>
      <c r="AA136" s="39"/>
      <c r="AB136" s="39"/>
      <c r="AC136" s="39"/>
      <c r="AD136" s="39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</row>
    <row r="137" spans="2:108" ht="16.5" customHeight="1" x14ac:dyDescent="0.25">
      <c r="B137" s="145">
        <f>IF(SUM(F138,H138,K138,M138)=0,0,SUM(F138,H138,K138,M138))</f>
        <v>0</v>
      </c>
      <c r="C137" s="136" t="s">
        <v>24</v>
      </c>
      <c r="D137" s="138" t="s">
        <v>23</v>
      </c>
      <c r="E137" s="138"/>
      <c r="F137" s="43"/>
      <c r="G137" s="77"/>
      <c r="H137" s="43"/>
      <c r="I137" s="139"/>
      <c r="J137" s="140"/>
      <c r="K137" s="43"/>
      <c r="L137" s="77"/>
      <c r="M137" s="43"/>
      <c r="N137" s="77"/>
      <c r="O137" s="141" t="s">
        <v>23</v>
      </c>
      <c r="P137" s="138"/>
      <c r="Q137" s="149" t="s">
        <v>24</v>
      </c>
      <c r="R137" s="145">
        <f>IF(SUM(N138,L138,I138,G138)=0,0,SUM(N138,L138,I138,G138))</f>
        <v>0</v>
      </c>
      <c r="Y137" s="38"/>
      <c r="Z137" s="39"/>
      <c r="AA137" s="39"/>
      <c r="AB137" s="39"/>
      <c r="AC137" s="39"/>
      <c r="AD137" s="39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</row>
    <row r="138" spans="2:108" ht="16.5" customHeight="1" x14ac:dyDescent="0.25">
      <c r="B138" s="146"/>
      <c r="C138" s="137"/>
      <c r="D138" s="138" t="s">
        <v>14</v>
      </c>
      <c r="E138" s="142"/>
      <c r="F138" s="47" t="str">
        <f>IF(F137="","",IF(F137&gt;G137,2,IF(F137=G137,1,0)))</f>
        <v/>
      </c>
      <c r="G138" s="48" t="str">
        <f>IF(G137="","",IF(G137&gt;F137,2,IF(G137=F137,1,0)))</f>
        <v/>
      </c>
      <c r="H138" s="47" t="str">
        <f>IF(H137="","",IF(H137&gt;I137,2,IF(H137=I137,1,0)))</f>
        <v/>
      </c>
      <c r="I138" s="143" t="str">
        <f>IF(I137="","",IF(I137&gt;H137,2,IF(I137=H137,1,0)))</f>
        <v/>
      </c>
      <c r="J138" s="144" t="str">
        <f>IF(J137="","",IF(J137&gt;I137,2,IF(J137=I137,1,"")))</f>
        <v/>
      </c>
      <c r="K138" s="47" t="str">
        <f>IF(K137="","",IF(K137&gt;L137,2,IF(K137=L137,1,0)))</f>
        <v/>
      </c>
      <c r="L138" s="48" t="str">
        <f>IF(L137="","",IF(L137&gt;K137,2,IF(L137=K137,1,0)))</f>
        <v/>
      </c>
      <c r="M138" s="47" t="str">
        <f>IF(M137="","",IF(M137&gt;N137,2,IF(M137=N137,1,0)))</f>
        <v/>
      </c>
      <c r="N138" s="48" t="str">
        <f>IF(N137="","",IF(N137&gt;M137,2,IF(N137=M137,1,0)))</f>
        <v/>
      </c>
      <c r="O138" s="141" t="s">
        <v>14</v>
      </c>
      <c r="P138" s="138"/>
      <c r="Q138" s="150"/>
      <c r="R138" s="146"/>
      <c r="Y138" s="38"/>
      <c r="Z138" s="39"/>
      <c r="AA138" s="39"/>
      <c r="AB138" s="39"/>
      <c r="AC138" s="39"/>
      <c r="AD138" s="39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</row>
    <row r="139" spans="2:108" ht="16.5" customHeight="1" x14ac:dyDescent="0.25">
      <c r="B139" s="145">
        <f>IF(SUM(F140,H140,K140,M140)=0,0,SUM(F140,H140,K140,M140))</f>
        <v>0</v>
      </c>
      <c r="C139" s="136" t="s">
        <v>25</v>
      </c>
      <c r="D139" s="138" t="s">
        <v>23</v>
      </c>
      <c r="E139" s="138"/>
      <c r="F139" s="49"/>
      <c r="G139" s="50"/>
      <c r="H139" s="49"/>
      <c r="I139" s="147"/>
      <c r="J139" s="148"/>
      <c r="K139" s="49"/>
      <c r="L139" s="50"/>
      <c r="M139" s="49"/>
      <c r="N139" s="50"/>
      <c r="O139" s="141" t="s">
        <v>23</v>
      </c>
      <c r="P139" s="138"/>
      <c r="Q139" s="149" t="s">
        <v>25</v>
      </c>
      <c r="R139" s="145">
        <f>IF(SUM(N140,L140,I140,G140)=0,0,SUM(N140,L140,I140,G140))</f>
        <v>0</v>
      </c>
      <c r="Y139" s="38"/>
      <c r="Z139" s="39"/>
      <c r="AA139" s="39"/>
      <c r="AB139" s="39"/>
      <c r="AC139" s="39"/>
      <c r="AD139" s="39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</row>
    <row r="140" spans="2:108" ht="16.5" customHeight="1" thickBot="1" x14ac:dyDescent="0.3">
      <c r="B140" s="146"/>
      <c r="C140" s="137"/>
      <c r="D140" s="138" t="s">
        <v>14</v>
      </c>
      <c r="E140" s="138"/>
      <c r="F140" s="51" t="str">
        <f>IF(F139="","",IF(F139&gt;G139,2,IF(F139=G139,1,0)))</f>
        <v/>
      </c>
      <c r="G140" s="76" t="str">
        <f>IF(G139="","",IF(G139&gt;F139,2,IF(G139=F139,1,0)))</f>
        <v/>
      </c>
      <c r="H140" s="51" t="str">
        <f>IF(H139="","",IF(H139&gt;I139,2,IF(H139=I139,1,0)))</f>
        <v/>
      </c>
      <c r="I140" s="151" t="str">
        <f>IF(I139="","",IF(I139&gt;H139,2,IF(I139=H139,1,0)))</f>
        <v/>
      </c>
      <c r="J140" s="152" t="str">
        <f>IF(J139="","",IF(J139&gt;I139,2,IF(J139=I139,1,"")))</f>
        <v/>
      </c>
      <c r="K140" s="51" t="str">
        <f>IF(K139="","",IF(K139&gt;L139,2,IF(K139=L139,1,0)))</f>
        <v/>
      </c>
      <c r="L140" s="76" t="str">
        <f>IF(L139="","",IF(L139&gt;K139,2,IF(L139=K139,1,0)))</f>
        <v/>
      </c>
      <c r="M140" s="51" t="str">
        <f>IF(M139="","",IF(M139&gt;N139,2,IF(M139=N139,1,0)))</f>
        <v/>
      </c>
      <c r="N140" s="76" t="str">
        <f>IF(N139="","",IF(N139&gt;M139,2,IF(N139=M139,1,0)))</f>
        <v/>
      </c>
      <c r="O140" s="138" t="s">
        <v>14</v>
      </c>
      <c r="P140" s="138"/>
      <c r="Q140" s="150"/>
      <c r="R140" s="146"/>
      <c r="Y140" s="38"/>
      <c r="Z140" s="39"/>
      <c r="AA140" s="39"/>
      <c r="AB140" s="39"/>
      <c r="AC140" s="39"/>
      <c r="AD140" s="39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</row>
    <row r="141" spans="2:108" ht="18.75" customHeight="1" x14ac:dyDescent="0.25">
      <c r="B141" s="53"/>
      <c r="D141" s="75"/>
      <c r="E141" s="55">
        <f>IF(I131=K131,1,0)</f>
        <v>0</v>
      </c>
      <c r="F141" s="56">
        <f>IF(B135&gt;R135,1,0)</f>
        <v>0</v>
      </c>
      <c r="G141" s="56">
        <f>IF(B137&gt;R137,1,0)</f>
        <v>0</v>
      </c>
      <c r="H141" s="56">
        <f>IF(B139&gt;R139,1,0)</f>
        <v>0</v>
      </c>
      <c r="I141" s="56">
        <f>SUM(E141:H141)</f>
        <v>0</v>
      </c>
      <c r="J141" s="57"/>
      <c r="K141" s="56">
        <f>SUM(L141:O141)</f>
        <v>0</v>
      </c>
      <c r="L141" s="56">
        <f>IF(R139&gt;B139,1,0)</f>
        <v>0</v>
      </c>
      <c r="M141" s="56">
        <f>IF(R137&gt;B137,1,0)</f>
        <v>0</v>
      </c>
      <c r="N141" s="56">
        <f>IF(R135&gt;B135,1,0)</f>
        <v>0</v>
      </c>
      <c r="O141" s="58">
        <f>IF(K131=I131,1,0)</f>
        <v>0</v>
      </c>
      <c r="P141" s="59"/>
      <c r="R141" s="53"/>
      <c r="Y141" s="38"/>
      <c r="Z141" s="39"/>
      <c r="AA141" s="39"/>
      <c r="AB141" s="39"/>
      <c r="AC141" s="39"/>
      <c r="AD141" s="39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</row>
  </sheetData>
  <mergeCells count="35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D114:F114"/>
    <mergeCell ref="H114:I114"/>
    <mergeCell ref="J114:M114"/>
    <mergeCell ref="O114:Q114"/>
    <mergeCell ref="B125:B126"/>
    <mergeCell ref="C125:C126"/>
    <mergeCell ref="Q125:Q126"/>
    <mergeCell ref="R125:R126"/>
    <mergeCell ref="B127:B128"/>
    <mergeCell ref="C127:C128"/>
    <mergeCell ref="Q127:Q128"/>
    <mergeCell ref="R127:R128"/>
    <mergeCell ref="D116:P116"/>
    <mergeCell ref="D117:P117"/>
    <mergeCell ref="D118:P118"/>
    <mergeCell ref="D120:H120"/>
    <mergeCell ref="K120:M120"/>
    <mergeCell ref="B122:G122"/>
    <mergeCell ref="I122:K122"/>
    <mergeCell ref="M122:R122"/>
    <mergeCell ref="B129:B130"/>
    <mergeCell ref="C129:C130"/>
    <mergeCell ref="Q129:Q130"/>
    <mergeCell ref="R129:R130"/>
    <mergeCell ref="C131:E131"/>
    <mergeCell ref="F131:G131"/>
    <mergeCell ref="M131:N131"/>
    <mergeCell ref="O131:Q131"/>
    <mergeCell ref="B134:C134"/>
    <mergeCell ref="D134:E134"/>
    <mergeCell ref="I134:J134"/>
    <mergeCell ref="O134:P134"/>
    <mergeCell ref="Q134:R134"/>
    <mergeCell ref="Q139:Q140"/>
    <mergeCell ref="R139:R140"/>
    <mergeCell ref="D140:E140"/>
    <mergeCell ref="I140:J140"/>
    <mergeCell ref="O140:P140"/>
    <mergeCell ref="Q137:Q138"/>
    <mergeCell ref="R137:R138"/>
    <mergeCell ref="O138:P138"/>
    <mergeCell ref="B132:R132"/>
    <mergeCell ref="C133:E133"/>
    <mergeCell ref="F133:G133"/>
    <mergeCell ref="H133:J133"/>
    <mergeCell ref="K133:L133"/>
    <mergeCell ref="M133:N133"/>
    <mergeCell ref="O133:Q133"/>
    <mergeCell ref="B135:B136"/>
    <mergeCell ref="C135:C136"/>
    <mergeCell ref="D135:E135"/>
    <mergeCell ref="Q135:Q136"/>
    <mergeCell ref="R135:R136"/>
    <mergeCell ref="D136:E136"/>
    <mergeCell ref="I136:J136"/>
    <mergeCell ref="O136:P136"/>
    <mergeCell ref="B137:B138"/>
    <mergeCell ref="C137:C138"/>
    <mergeCell ref="D137:E137"/>
    <mergeCell ref="I137:J137"/>
    <mergeCell ref="O137:P137"/>
    <mergeCell ref="D138:E138"/>
    <mergeCell ref="I138:J138"/>
    <mergeCell ref="I135:J135"/>
    <mergeCell ref="O135:P135"/>
    <mergeCell ref="B139:B140"/>
    <mergeCell ref="C139:C140"/>
    <mergeCell ref="D139:E139"/>
    <mergeCell ref="I139:J139"/>
    <mergeCell ref="O139:P139"/>
  </mergeCells>
  <conditionalFormatting sqref="H66 H10 H38 H94 H122">
    <cfRule type="expression" dxfId="175" priority="23">
      <formula>H10=L10</formula>
    </cfRule>
    <cfRule type="expression" dxfId="174" priority="24">
      <formula>H10&gt;L10</formula>
    </cfRule>
  </conditionalFormatting>
  <conditionalFormatting sqref="L66 L10 L38 L94 L122">
    <cfRule type="expression" dxfId="173" priority="21">
      <formula>L10=H10</formula>
    </cfRule>
    <cfRule type="expression" dxfId="172" priority="22">
      <formula>L10&gt;H10</formula>
    </cfRule>
  </conditionalFormatting>
  <conditionalFormatting sqref="I15 I13 I17">
    <cfRule type="expression" dxfId="171" priority="18">
      <formula>I13=K13</formula>
    </cfRule>
    <cfRule type="expression" dxfId="170" priority="19">
      <formula>I13&gt;K13</formula>
    </cfRule>
  </conditionalFormatting>
  <conditionalFormatting sqref="K13 K15 K17">
    <cfRule type="expression" dxfId="169" priority="17">
      <formula>K13=I13</formula>
    </cfRule>
    <cfRule type="expression" dxfId="168" priority="20">
      <formula>K13&gt;I13</formula>
    </cfRule>
  </conditionalFormatting>
  <conditionalFormatting sqref="I43 I41 I45">
    <cfRule type="expression" dxfId="167" priority="14">
      <formula>I41=K41</formula>
    </cfRule>
    <cfRule type="expression" dxfId="166" priority="15">
      <formula>I41&gt;K41</formula>
    </cfRule>
  </conditionalFormatting>
  <conditionalFormatting sqref="K41 K43 K45">
    <cfRule type="expression" dxfId="165" priority="13">
      <formula>K41=I41</formula>
    </cfRule>
    <cfRule type="expression" dxfId="164" priority="16">
      <formula>K41&gt;I41</formula>
    </cfRule>
  </conditionalFormatting>
  <conditionalFormatting sqref="I71 I69 I73">
    <cfRule type="expression" dxfId="163" priority="10">
      <formula>I69=K69</formula>
    </cfRule>
    <cfRule type="expression" dxfId="162" priority="11">
      <formula>I69&gt;K69</formula>
    </cfRule>
  </conditionalFormatting>
  <conditionalFormatting sqref="K69 K71 K73">
    <cfRule type="expression" dxfId="161" priority="9">
      <formula>K69=I69</formula>
    </cfRule>
    <cfRule type="expression" dxfId="160" priority="12">
      <formula>K69&gt;I69</formula>
    </cfRule>
  </conditionalFormatting>
  <conditionalFormatting sqref="I99 I97 I101">
    <cfRule type="expression" dxfId="159" priority="6">
      <formula>I97=K97</formula>
    </cfRule>
    <cfRule type="expression" dxfId="158" priority="7">
      <formula>I97&gt;K97</formula>
    </cfRule>
  </conditionalFormatting>
  <conditionalFormatting sqref="K97 K99 K101">
    <cfRule type="expression" dxfId="157" priority="5">
      <formula>K97=I97</formula>
    </cfRule>
    <cfRule type="expression" dxfId="156" priority="8">
      <formula>K97&gt;I97</formula>
    </cfRule>
  </conditionalFormatting>
  <conditionalFormatting sqref="I127 I125 I129">
    <cfRule type="expression" dxfId="155" priority="2">
      <formula>I125=K125</formula>
    </cfRule>
    <cfRule type="expression" dxfId="154" priority="3">
      <formula>I125&gt;K125</formula>
    </cfRule>
  </conditionalFormatting>
  <conditionalFormatting sqref="K125 K127 K129">
    <cfRule type="expression" dxfId="153" priority="1">
      <formula>K125=I125</formula>
    </cfRule>
    <cfRule type="expression" dxfId="152" priority="4">
      <formula>K125&gt;I125</formula>
    </cfRule>
  </conditionalFormatting>
  <dataValidations count="1">
    <dataValidation type="list" allowBlank="1" showInputMessage="1" showErrorMessage="1" sqref="B10:G10 M10:R10 B38:G38 M38:R38 B66:G66 M66:R66 B94:G94 M94:R94 B122:G122 M122:R122" xr:uid="{08A0A93E-A52D-4F66-BE9F-ADD37720B5D0}">
      <formula1>Vereinsname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9CEF-AF76-49BE-BB66-E77265972198}">
  <sheetPr>
    <pageSetUpPr fitToPage="1"/>
  </sheetPr>
  <dimension ref="C1:R34"/>
  <sheetViews>
    <sheetView zoomScale="70" zoomScaleNormal="70" workbookViewId="0">
      <selection activeCell="C10" sqref="C10:G10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5.42578125" customWidth="1"/>
    <col min="14" max="14" width="39.42578125" customWidth="1"/>
    <col min="15" max="15" width="13.140625" customWidth="1"/>
    <col min="16" max="17" width="13.28515625" customWidth="1"/>
  </cols>
  <sheetData>
    <row r="1" spans="3:17" ht="21" x14ac:dyDescent="0.35">
      <c r="C1" s="200" t="s">
        <v>45</v>
      </c>
      <c r="D1" s="201"/>
      <c r="E1" s="201"/>
      <c r="F1" s="201"/>
      <c r="G1" s="202"/>
      <c r="M1" s="96"/>
      <c r="N1" s="96"/>
      <c r="O1" s="96"/>
      <c r="P1" s="96"/>
      <c r="Q1" s="96"/>
    </row>
    <row r="2" spans="3:17" ht="31.5" x14ac:dyDescent="0.35">
      <c r="C2" s="60"/>
      <c r="D2" s="102" t="s">
        <v>16</v>
      </c>
      <c r="E2" s="61" t="s">
        <v>26</v>
      </c>
      <c r="F2" s="62" t="s">
        <v>27</v>
      </c>
      <c r="G2" s="62" t="s">
        <v>28</v>
      </c>
      <c r="M2" s="93"/>
      <c r="N2" s="93"/>
      <c r="O2" s="100"/>
      <c r="P2" s="98"/>
      <c r="Q2" s="98"/>
    </row>
    <row r="3" spans="3:17" ht="21" x14ac:dyDescent="0.35">
      <c r="C3" s="60" t="s">
        <v>29</v>
      </c>
      <c r="D3" s="63" t="s">
        <v>49</v>
      </c>
      <c r="E3" s="63">
        <f>SUM('Tabelle 3.Rd.'!E4+'Tabelle 4.Rd.'!E23)</f>
        <v>12</v>
      </c>
      <c r="F3" s="63">
        <f>SUM('Tabelle 3.Rd.'!F4+'Tabelle 4.Rd.'!F23)</f>
        <v>63</v>
      </c>
      <c r="G3" s="63">
        <f>SUM('Tabelle 3.Rd.'!G4+'Tabelle 4.Rd.'!G23)</f>
        <v>4739.5</v>
      </c>
      <c r="M3" s="93"/>
      <c r="N3" s="93"/>
      <c r="O3" s="93"/>
      <c r="P3" s="93"/>
      <c r="Q3" s="101"/>
    </row>
    <row r="4" spans="3:17" ht="21" x14ac:dyDescent="0.35">
      <c r="C4" s="60" t="s">
        <v>31</v>
      </c>
      <c r="D4" s="60" t="s">
        <v>54</v>
      </c>
      <c r="E4" s="63">
        <f>SUM('Tabelle 3.Rd.'!E5+'Tabelle 4.Rd.'!E21)</f>
        <v>11</v>
      </c>
      <c r="F4" s="63">
        <f>SUM('Tabelle 3.Rd.'!F5+'Tabelle 4.Rd.'!F21)</f>
        <v>65</v>
      </c>
      <c r="G4" s="63">
        <f>SUM('Tabelle 3.Rd.'!G5+'Tabelle 4.Rd.'!G21)</f>
        <v>4675.5</v>
      </c>
      <c r="M4" s="93"/>
      <c r="N4" s="93"/>
      <c r="O4" s="93"/>
      <c r="P4" s="93"/>
      <c r="Q4" s="101"/>
    </row>
    <row r="5" spans="3:17" ht="21" x14ac:dyDescent="0.35">
      <c r="C5" s="60" t="s">
        <v>32</v>
      </c>
      <c r="D5" s="60" t="s">
        <v>51</v>
      </c>
      <c r="E5" s="63">
        <f>SUM('Tabelle 3.Rd.'!E8+'Tabelle 4.Rd.'!E22)</f>
        <v>9</v>
      </c>
      <c r="F5" s="63">
        <f>SUM('Tabelle 3.Rd.'!F8+'Tabelle 4.Rd.'!F22)</f>
        <v>56</v>
      </c>
      <c r="G5" s="63">
        <f>SUM('Tabelle 3.Rd.'!G8+'Tabelle 4.Rd.'!G22)</f>
        <v>4747.5</v>
      </c>
      <c r="M5" s="93"/>
      <c r="N5" s="93"/>
      <c r="O5" s="93"/>
      <c r="P5" s="93"/>
      <c r="Q5" s="101"/>
    </row>
    <row r="6" spans="3:17" ht="21" x14ac:dyDescent="0.35">
      <c r="C6" s="63" t="s">
        <v>33</v>
      </c>
      <c r="D6" s="60" t="s">
        <v>56</v>
      </c>
      <c r="E6" s="63">
        <f>SUM('Tabelle 3.Rd.'!E7+'Tabelle 4.Rd.'!E25)</f>
        <v>9</v>
      </c>
      <c r="F6" s="63">
        <f>SUM('Tabelle 3.Rd.'!F7+'Tabelle 4.Rd.'!F25)</f>
        <v>56</v>
      </c>
      <c r="G6" s="63">
        <f>SUM('Tabelle 3.Rd.'!G7+'Tabelle 4.Rd.'!G25)</f>
        <v>4703.1000000000004</v>
      </c>
      <c r="M6" s="93"/>
      <c r="N6" s="93"/>
      <c r="O6" s="93"/>
      <c r="P6" s="93"/>
      <c r="Q6" s="101"/>
    </row>
    <row r="7" spans="3:17" ht="21" x14ac:dyDescent="0.35">
      <c r="C7" s="60" t="s">
        <v>34</v>
      </c>
      <c r="D7" s="60" t="s">
        <v>53</v>
      </c>
      <c r="E7" s="63">
        <f>SUM('Tabelle 3.Rd.'!E3+'Tabelle 4.Rd.'!E30)</f>
        <v>9</v>
      </c>
      <c r="F7" s="63">
        <f>SUM('Tabelle 3.Rd.'!F3+'Tabelle 4.Rd.'!F30)</f>
        <v>55</v>
      </c>
      <c r="G7" s="63">
        <f>SUM('Tabelle 3.Rd.'!G3+'Tabelle 4.Rd.'!G30)</f>
        <v>4700.0999999999995</v>
      </c>
      <c r="M7" s="93"/>
      <c r="N7" s="93"/>
      <c r="O7" s="93"/>
      <c r="P7" s="93"/>
      <c r="Q7" s="101"/>
    </row>
    <row r="8" spans="3:17" ht="21" x14ac:dyDescent="0.35">
      <c r="C8" s="60" t="s">
        <v>35</v>
      </c>
      <c r="D8" s="60" t="s">
        <v>55</v>
      </c>
      <c r="E8" s="63">
        <f>SUM('Tabelle 3.Rd.'!E6+'Tabelle 4.Rd.'!E28)</f>
        <v>6</v>
      </c>
      <c r="F8" s="63">
        <f>SUM('Tabelle 3.Rd.'!F6+'Tabelle 4.Rd.'!F28)</f>
        <v>58</v>
      </c>
      <c r="G8" s="63">
        <f>SUM('Tabelle 3.Rd.'!G6+'Tabelle 4.Rd.'!G28)</f>
        <v>4767.1000000000004</v>
      </c>
      <c r="M8" s="93"/>
      <c r="N8" s="93"/>
      <c r="O8" s="93"/>
      <c r="P8" s="93"/>
      <c r="Q8" s="101"/>
    </row>
    <row r="9" spans="3:17" ht="21" x14ac:dyDescent="0.35">
      <c r="C9" s="60" t="s">
        <v>36</v>
      </c>
      <c r="D9" s="60" t="s">
        <v>48</v>
      </c>
      <c r="E9" s="63">
        <f>SUM('Tabelle 3.Rd.'!E9+'Tabelle 4.Rd.'!E24)</f>
        <v>4</v>
      </c>
      <c r="F9" s="63">
        <f>SUM('Tabelle 3.Rd.'!F9+'Tabelle 4.Rd.'!F24)</f>
        <v>42</v>
      </c>
      <c r="G9" s="63">
        <f>SUM('Tabelle 3.Rd.'!G9+'Tabelle 4.Rd.'!G24)</f>
        <v>4690.7</v>
      </c>
      <c r="M9" s="93"/>
      <c r="N9" s="93"/>
      <c r="O9" s="93"/>
      <c r="P9" s="93"/>
      <c r="Q9" s="101"/>
    </row>
    <row r="10" spans="3:17" ht="21" x14ac:dyDescent="0.35">
      <c r="C10" s="220" t="s">
        <v>37</v>
      </c>
      <c r="D10" s="220" t="s">
        <v>57</v>
      </c>
      <c r="E10" s="221">
        <f>SUM('Tabelle 3.Rd.'!E10+'Tabelle 4.Rd.'!E26)</f>
        <v>0</v>
      </c>
      <c r="F10" s="221">
        <f>SUM('Tabelle 3.Rd.'!F10+'Tabelle 4.Rd.'!F26)</f>
        <v>37</v>
      </c>
      <c r="G10" s="221">
        <f>SUM('Tabelle 3.Rd.'!G10+'Tabelle 4.Rd.'!G26)</f>
        <v>4728.3999999999996</v>
      </c>
      <c r="M10" s="93"/>
      <c r="N10" s="93"/>
      <c r="O10" s="93"/>
      <c r="P10" s="93"/>
      <c r="Q10" s="101"/>
    </row>
    <row r="11" spans="3:17" ht="21" x14ac:dyDescent="0.35">
      <c r="C11" s="217" t="s">
        <v>38</v>
      </c>
      <c r="D11" s="217" t="s">
        <v>50</v>
      </c>
      <c r="E11" s="218">
        <f>SUM('Tabelle 3.Rd.'!E12+'Tabelle 4.Rd.'!E27)</f>
        <v>0</v>
      </c>
      <c r="F11" s="218">
        <f>SUM('Tabelle 3.Rd.'!F12+'Tabelle 4.Rd.'!F27)</f>
        <v>24</v>
      </c>
      <c r="G11" s="218">
        <f>SUM('Tabelle 3.Rd.'!G12+'Tabelle 4.Rd.'!G27)</f>
        <v>4628.1000000000004</v>
      </c>
      <c r="M11" s="93"/>
      <c r="N11" s="93"/>
      <c r="O11" s="93"/>
      <c r="P11" s="93"/>
      <c r="Q11" s="101"/>
    </row>
    <row r="12" spans="3:17" ht="21" x14ac:dyDescent="0.35">
      <c r="C12" s="217" t="s">
        <v>39</v>
      </c>
      <c r="D12" s="217" t="s">
        <v>52</v>
      </c>
      <c r="E12" s="218">
        <f>SUM('Tabelle 3.Rd.'!E11+'Tabelle 4.Rd.'!E29)</f>
        <v>0</v>
      </c>
      <c r="F12" s="218">
        <f>SUM('Tabelle 3.Rd.'!F11+'Tabelle 4.Rd.'!F29)</f>
        <v>24</v>
      </c>
      <c r="G12" s="218">
        <f>SUM('Tabelle 3.Rd.'!G11+'Tabelle 4.Rd.'!G29)</f>
        <v>4588.6000000000004</v>
      </c>
      <c r="M12" s="93"/>
      <c r="N12" s="93"/>
      <c r="O12" s="93"/>
      <c r="P12" s="93"/>
      <c r="Q12" s="101"/>
    </row>
    <row r="13" spans="3:17" ht="21" x14ac:dyDescent="0.35">
      <c r="C13" s="65"/>
      <c r="D13" s="65"/>
      <c r="E13" s="65"/>
      <c r="F13" s="66"/>
      <c r="G13" s="67"/>
      <c r="K13" s="65"/>
      <c r="L13" s="65"/>
      <c r="M13" s="65"/>
      <c r="N13" s="65"/>
      <c r="O13" s="65"/>
      <c r="P13" s="66"/>
      <c r="Q13" s="67"/>
    </row>
    <row r="14" spans="3:17" ht="21" x14ac:dyDescent="0.35">
      <c r="C14" s="65"/>
      <c r="D14" s="65"/>
      <c r="E14" s="65"/>
      <c r="F14" s="66"/>
      <c r="G14" s="67"/>
      <c r="K14" s="65"/>
      <c r="L14" s="65"/>
      <c r="M14" s="65"/>
      <c r="N14" s="65"/>
      <c r="O14" s="65"/>
      <c r="P14" s="66"/>
      <c r="Q14" s="67"/>
    </row>
    <row r="15" spans="3:17" ht="21" x14ac:dyDescent="0.35">
      <c r="C15" s="65"/>
      <c r="D15" s="65"/>
      <c r="E15" s="65"/>
      <c r="F15" s="66"/>
      <c r="G15" s="67"/>
      <c r="K15" s="65"/>
      <c r="L15" s="65"/>
      <c r="M15" s="65"/>
      <c r="N15" s="65"/>
      <c r="O15" s="65"/>
      <c r="P15" s="66"/>
      <c r="Q15" s="67"/>
    </row>
    <row r="16" spans="3:17" ht="21" x14ac:dyDescent="0.35">
      <c r="C16" s="65"/>
      <c r="D16" s="65"/>
      <c r="E16" s="65"/>
      <c r="F16" s="66"/>
      <c r="G16" s="67"/>
      <c r="K16" s="65"/>
      <c r="L16" s="65"/>
      <c r="M16" s="65"/>
      <c r="N16" s="65"/>
      <c r="O16" s="65"/>
      <c r="P16" s="66"/>
      <c r="Q16" s="67"/>
    </row>
    <row r="17" spans="3:18" ht="21" x14ac:dyDescent="0.35">
      <c r="C17" s="65"/>
      <c r="D17" s="65"/>
      <c r="E17" s="65"/>
      <c r="F17" s="66"/>
      <c r="G17" s="67"/>
      <c r="K17" s="65"/>
      <c r="L17" s="65"/>
      <c r="M17" s="65"/>
      <c r="N17" s="65"/>
      <c r="O17" s="65"/>
      <c r="P17" s="66"/>
      <c r="Q17" s="67"/>
    </row>
    <row r="18" spans="3:18" ht="21.75" thickBot="1" x14ac:dyDescent="0.4">
      <c r="C18" s="65"/>
      <c r="D18" s="65"/>
      <c r="E18" s="65"/>
      <c r="F18" s="66"/>
      <c r="G18" s="66"/>
      <c r="K18" s="65"/>
      <c r="L18" s="93"/>
      <c r="M18" s="93"/>
      <c r="N18" s="93"/>
      <c r="O18" s="93"/>
      <c r="P18" s="94"/>
      <c r="Q18" s="94"/>
      <c r="R18" s="95"/>
    </row>
    <row r="19" spans="3:18" ht="21" x14ac:dyDescent="0.35">
      <c r="C19" s="203" t="str">
        <f>$C$1</f>
        <v>Tabelle LG Landesliga  2018/2019</v>
      </c>
      <c r="D19" s="204"/>
      <c r="E19" s="204"/>
      <c r="F19" s="204"/>
      <c r="G19" s="205"/>
      <c r="K19" s="65"/>
      <c r="L19" s="93"/>
      <c r="M19" s="96"/>
      <c r="N19" s="96"/>
      <c r="O19" s="96"/>
      <c r="P19" s="96"/>
      <c r="Q19" s="96"/>
      <c r="R19" s="97"/>
    </row>
    <row r="20" spans="3:18" ht="33" x14ac:dyDescent="0.35">
      <c r="C20" s="60"/>
      <c r="D20" s="102" t="s">
        <v>120</v>
      </c>
      <c r="E20" s="62" t="s">
        <v>41</v>
      </c>
      <c r="F20" s="62" t="s">
        <v>27</v>
      </c>
      <c r="G20" s="62" t="s">
        <v>28</v>
      </c>
      <c r="K20" s="65"/>
      <c r="L20" s="93"/>
      <c r="M20" s="93"/>
      <c r="N20" s="93"/>
      <c r="O20" s="98"/>
      <c r="P20" s="98"/>
      <c r="Q20" s="98"/>
      <c r="R20" s="97"/>
    </row>
    <row r="21" spans="3:18" ht="21" x14ac:dyDescent="0.35">
      <c r="C21" s="60" t="s">
        <v>29</v>
      </c>
      <c r="D21" s="63" t="s">
        <v>54</v>
      </c>
      <c r="E21" s="63">
        <v>3</v>
      </c>
      <c r="F21" s="68">
        <v>17</v>
      </c>
      <c r="G21" s="69">
        <v>1174.2</v>
      </c>
      <c r="K21" s="65"/>
      <c r="L21" s="93"/>
      <c r="M21" s="93"/>
      <c r="N21" s="93"/>
      <c r="O21" s="93"/>
      <c r="P21" s="94"/>
      <c r="Q21" s="99"/>
      <c r="R21" s="97"/>
    </row>
    <row r="22" spans="3:18" ht="21" x14ac:dyDescent="0.35">
      <c r="C22" s="60" t="s">
        <v>31</v>
      </c>
      <c r="D22" s="63" t="s">
        <v>51</v>
      </c>
      <c r="E22" s="60">
        <v>3</v>
      </c>
      <c r="F22" s="70">
        <v>16</v>
      </c>
      <c r="G22" s="71">
        <v>1208.4000000000001</v>
      </c>
      <c r="K22" s="65"/>
      <c r="L22" s="93"/>
      <c r="M22" s="93"/>
      <c r="N22" s="93"/>
      <c r="O22" s="93"/>
      <c r="P22" s="94"/>
      <c r="Q22" s="99"/>
      <c r="R22" s="97"/>
    </row>
    <row r="23" spans="3:18" ht="21" x14ac:dyDescent="0.35">
      <c r="C23" s="60" t="s">
        <v>32</v>
      </c>
      <c r="D23" s="63" t="s">
        <v>49</v>
      </c>
      <c r="E23" s="60">
        <v>3</v>
      </c>
      <c r="F23" s="70">
        <v>16</v>
      </c>
      <c r="G23" s="71">
        <v>1179.5999999999999</v>
      </c>
      <c r="K23" s="65"/>
      <c r="L23" s="93"/>
      <c r="M23" s="93"/>
      <c r="N23" s="93"/>
      <c r="O23" s="93"/>
      <c r="P23" s="94"/>
      <c r="Q23" s="99"/>
      <c r="R23" s="97"/>
    </row>
    <row r="24" spans="3:18" ht="21" x14ac:dyDescent="0.35">
      <c r="C24" s="63" t="s">
        <v>33</v>
      </c>
      <c r="D24" s="63" t="s">
        <v>48</v>
      </c>
      <c r="E24" s="60">
        <v>3</v>
      </c>
      <c r="F24" s="70">
        <v>14</v>
      </c>
      <c r="G24" s="71">
        <v>1177.0999999999999</v>
      </c>
      <c r="K24" s="65"/>
      <c r="L24" s="93"/>
      <c r="M24" s="93"/>
      <c r="N24" s="93"/>
      <c r="O24" s="93"/>
      <c r="P24" s="94"/>
      <c r="Q24" s="99"/>
      <c r="R24" s="97"/>
    </row>
    <row r="25" spans="3:18" ht="21" x14ac:dyDescent="0.35">
      <c r="C25" s="60" t="s">
        <v>33</v>
      </c>
      <c r="D25" s="63" t="s">
        <v>56</v>
      </c>
      <c r="E25" s="60">
        <v>3</v>
      </c>
      <c r="F25" s="70">
        <v>14</v>
      </c>
      <c r="G25" s="71">
        <v>1165.5999999999999</v>
      </c>
      <c r="K25" s="65"/>
      <c r="L25" s="93"/>
      <c r="M25" s="93"/>
      <c r="N25" s="93"/>
      <c r="O25" s="93"/>
      <c r="P25" s="94"/>
      <c r="Q25" s="99"/>
      <c r="R25" s="97"/>
    </row>
    <row r="26" spans="3:18" ht="21" x14ac:dyDescent="0.35">
      <c r="C26" s="60" t="s">
        <v>35</v>
      </c>
      <c r="D26" s="63" t="s">
        <v>57</v>
      </c>
      <c r="E26" s="60">
        <v>0</v>
      </c>
      <c r="F26" s="70">
        <v>10</v>
      </c>
      <c r="G26" s="71">
        <v>1179.3</v>
      </c>
      <c r="K26" s="65"/>
      <c r="L26" s="65"/>
      <c r="M26" s="65"/>
      <c r="N26" s="65"/>
      <c r="O26" s="65"/>
      <c r="P26" s="66"/>
      <c r="Q26" s="90"/>
      <c r="R26" s="89"/>
    </row>
    <row r="27" spans="3:18" ht="21" x14ac:dyDescent="0.35">
      <c r="C27" s="60" t="s">
        <v>36</v>
      </c>
      <c r="D27" s="63" t="s">
        <v>50</v>
      </c>
      <c r="E27" s="60">
        <v>0</v>
      </c>
      <c r="F27" s="70">
        <v>10</v>
      </c>
      <c r="G27" s="71">
        <v>1152.8</v>
      </c>
      <c r="K27" s="65"/>
      <c r="L27" s="65"/>
      <c r="M27" s="65"/>
      <c r="N27" s="65"/>
      <c r="O27" s="65"/>
      <c r="P27" s="66"/>
      <c r="Q27" s="90"/>
      <c r="R27" s="89"/>
    </row>
    <row r="28" spans="3:18" ht="21" x14ac:dyDescent="0.35">
      <c r="C28" s="60" t="s">
        <v>37</v>
      </c>
      <c r="D28" s="63" t="s">
        <v>55</v>
      </c>
      <c r="E28" s="60">
        <v>0</v>
      </c>
      <c r="F28" s="70">
        <v>8</v>
      </c>
      <c r="G28" s="71">
        <v>1182.4000000000001</v>
      </c>
      <c r="K28" s="65"/>
      <c r="L28" s="65"/>
      <c r="M28" s="65"/>
      <c r="N28" s="65"/>
      <c r="O28" s="65"/>
      <c r="P28" s="66"/>
      <c r="Q28" s="90"/>
      <c r="R28" s="89"/>
    </row>
    <row r="29" spans="3:18" ht="21" x14ac:dyDescent="0.35">
      <c r="C29" s="60" t="s">
        <v>38</v>
      </c>
      <c r="D29" s="63" t="s">
        <v>52</v>
      </c>
      <c r="E29" s="60">
        <v>0</v>
      </c>
      <c r="F29" s="70">
        <v>8</v>
      </c>
      <c r="G29" s="71">
        <v>1169.7</v>
      </c>
      <c r="K29" s="65"/>
      <c r="L29" s="65"/>
      <c r="M29" s="65"/>
      <c r="N29" s="65"/>
      <c r="O29" s="65"/>
      <c r="P29" s="66"/>
      <c r="Q29" s="90"/>
      <c r="R29" s="89"/>
    </row>
    <row r="30" spans="3:18" ht="21" x14ac:dyDescent="0.35">
      <c r="C30" s="60" t="s">
        <v>39</v>
      </c>
      <c r="D30" s="63" t="s">
        <v>53</v>
      </c>
      <c r="E30" s="60">
        <v>0</v>
      </c>
      <c r="F30" s="70">
        <v>7</v>
      </c>
      <c r="G30" s="71">
        <v>1168.7</v>
      </c>
      <c r="K30" s="65"/>
      <c r="L30" s="65"/>
      <c r="M30" s="65"/>
      <c r="N30" s="65"/>
      <c r="O30" s="65"/>
      <c r="P30" s="66"/>
      <c r="Q30" s="90"/>
      <c r="R30" s="89"/>
    </row>
    <row r="31" spans="3:18" ht="21" x14ac:dyDescent="0.35">
      <c r="C31" s="65"/>
      <c r="D31" s="65"/>
      <c r="E31" s="65"/>
      <c r="F31" s="66"/>
      <c r="G31" s="66"/>
      <c r="K31" s="65"/>
      <c r="L31" s="65"/>
      <c r="M31" s="65"/>
      <c r="N31" s="65"/>
      <c r="O31" s="65"/>
      <c r="P31" s="66"/>
      <c r="Q31" s="66"/>
      <c r="R31" s="89"/>
    </row>
    <row r="32" spans="3:18" ht="21" x14ac:dyDescent="0.35">
      <c r="C32" s="72" t="s">
        <v>42</v>
      </c>
      <c r="D32" s="72"/>
      <c r="E32" s="72"/>
      <c r="F32" s="72"/>
      <c r="G32" s="72"/>
      <c r="H32" s="73"/>
      <c r="K32" s="65"/>
      <c r="L32" s="65"/>
      <c r="M32" s="91"/>
      <c r="N32" s="91"/>
      <c r="O32" s="91"/>
      <c r="P32" s="91"/>
      <c r="Q32" s="91"/>
      <c r="R32" s="89"/>
    </row>
    <row r="33" spans="3:18" ht="21" x14ac:dyDescent="0.35">
      <c r="C33" s="72" t="s">
        <v>43</v>
      </c>
      <c r="D33" s="72"/>
      <c r="E33" s="72"/>
      <c r="F33" s="72"/>
      <c r="G33" s="72"/>
      <c r="H33" s="73"/>
      <c r="K33" s="65"/>
      <c r="L33" s="65"/>
      <c r="M33" s="91"/>
      <c r="N33" s="91"/>
      <c r="O33" s="91"/>
      <c r="P33" s="91"/>
      <c r="Q33" s="91"/>
      <c r="R33" s="89"/>
    </row>
    <row r="34" spans="3:18" ht="21" x14ac:dyDescent="0.35">
      <c r="C34" s="74"/>
      <c r="K34" s="65"/>
      <c r="L34" s="65"/>
      <c r="M34" s="92"/>
      <c r="N34" s="89"/>
      <c r="O34" s="89"/>
      <c r="P34" s="89"/>
      <c r="Q34" s="89"/>
      <c r="R34" s="89"/>
    </row>
  </sheetData>
  <sortState ref="D3:G12">
    <sortCondition descending="1" ref="E3:E12"/>
    <sortCondition descending="1" ref="F3:F12"/>
    <sortCondition descending="1" ref="G3:G12"/>
  </sortState>
  <mergeCells count="2">
    <mergeCell ref="C1:G1"/>
    <mergeCell ref="C19:G19"/>
  </mergeCells>
  <dataValidations count="1">
    <dataValidation type="list" allowBlank="1" showInputMessage="1" showErrorMessage="1" sqref="D21:D30" xr:uid="{5B869EDE-67B1-4E36-AF1E-63A0183760BE}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BA4B-BB88-4E93-BB08-72C2F40158C9}">
  <dimension ref="A2:DD141"/>
  <sheetViews>
    <sheetView zoomScaleNormal="100" workbookViewId="0">
      <selection activeCell="X17" sqref="X17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2851562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2851562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180" t="s">
        <v>1</v>
      </c>
      <c r="E2" s="180"/>
      <c r="F2" s="180"/>
      <c r="G2" s="109">
        <v>5</v>
      </c>
      <c r="H2" s="181" t="s">
        <v>2</v>
      </c>
      <c r="I2" s="181"/>
      <c r="J2" s="182">
        <v>43477</v>
      </c>
      <c r="K2" s="183"/>
      <c r="L2" s="183"/>
      <c r="M2" s="183"/>
      <c r="N2" s="2" t="s">
        <v>3</v>
      </c>
      <c r="O2" s="184" t="s">
        <v>122</v>
      </c>
      <c r="P2" s="184"/>
      <c r="Q2" s="184"/>
    </row>
    <row r="3" spans="2:18" ht="19.5" customHeight="1" x14ac:dyDescent="0.25"/>
    <row r="4" spans="2:18" ht="19.5" customHeight="1" x14ac:dyDescent="0.25">
      <c r="D4" s="190" t="s">
        <v>4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2:18" ht="19.5" customHeight="1" x14ac:dyDescent="0.25">
      <c r="D5" s="192" t="s">
        <v>47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2:18" ht="19.5" customHeight="1" x14ac:dyDescent="0.25">
      <c r="D6" s="190" t="s">
        <v>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18" ht="19.5" customHeight="1" x14ac:dyDescent="0.25"/>
    <row r="8" spans="2:18" ht="16.5" customHeight="1" x14ac:dyDescent="0.25">
      <c r="D8" s="193" t="s">
        <v>1</v>
      </c>
      <c r="E8" s="194"/>
      <c r="F8" s="194"/>
      <c r="G8" s="194"/>
      <c r="H8" s="194"/>
      <c r="I8" s="6">
        <f>$G$2</f>
        <v>5</v>
      </c>
      <c r="J8" s="110"/>
      <c r="K8" s="195" t="s">
        <v>6</v>
      </c>
      <c r="L8" s="195"/>
      <c r="M8" s="195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196" t="s">
        <v>53</v>
      </c>
      <c r="C10" s="197"/>
      <c r="D10" s="197"/>
      <c r="E10" s="197"/>
      <c r="F10" s="197"/>
      <c r="G10" s="198"/>
      <c r="H10" s="10">
        <f>IF(I19=0,0,IF(I19&gt;K19,3,IF(AND(I19=K19,I29=K29),1,I29)))</f>
        <v>3</v>
      </c>
      <c r="I10" s="199" t="s">
        <v>7</v>
      </c>
      <c r="J10" s="199"/>
      <c r="K10" s="199"/>
      <c r="L10" s="10">
        <f>IF(K19=0,0,IF(K19&gt;I19,3,IF(AND(K19=I19,K29=I29),1,K29)))</f>
        <v>0</v>
      </c>
      <c r="M10" s="196" t="s">
        <v>55</v>
      </c>
      <c r="N10" s="197"/>
      <c r="O10" s="197"/>
      <c r="P10" s="197"/>
      <c r="Q10" s="197"/>
      <c r="R10" s="198"/>
    </row>
    <row r="11" spans="2:18" ht="16.5" customHeight="1" thickBot="1" x14ac:dyDescent="0.3">
      <c r="C11" s="1" t="s">
        <v>123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06">
        <v>1</v>
      </c>
      <c r="C13" s="207" t="s">
        <v>84</v>
      </c>
      <c r="D13" s="17">
        <v>102.6</v>
      </c>
      <c r="E13" s="17">
        <v>100.8</v>
      </c>
      <c r="F13" s="17">
        <v>101.3</v>
      </c>
      <c r="G13" s="17">
        <v>101.5</v>
      </c>
      <c r="H13" s="18">
        <f>IF(SUM(D13:G13)=0,0,SUM(D13:G13))</f>
        <v>406.2</v>
      </c>
      <c r="I13" s="19">
        <f>IF(SUM(D14:H14)=0,0,SUM(D14:H14))</f>
        <v>8</v>
      </c>
      <c r="J13" s="20" t="s">
        <v>15</v>
      </c>
      <c r="K13" s="21">
        <f>IF(SUM(M14:P14)=0,0,SUM(M14:P14))</f>
        <v>0</v>
      </c>
      <c r="L13" s="18">
        <f>IF(SUM(M13:P13)=0,0,SUM(M13:P13))</f>
        <v>390.1</v>
      </c>
      <c r="M13" s="17">
        <v>99.1</v>
      </c>
      <c r="N13" s="17">
        <v>100.5</v>
      </c>
      <c r="O13" s="17">
        <v>94.1</v>
      </c>
      <c r="P13" s="17">
        <v>96.4</v>
      </c>
      <c r="Q13" s="210" t="s">
        <v>78</v>
      </c>
      <c r="R13" s="206">
        <v>2</v>
      </c>
    </row>
    <row r="14" spans="2:18" ht="16.5" customHeight="1" x14ac:dyDescent="0.25">
      <c r="B14" s="162"/>
      <c r="C14" s="164"/>
      <c r="D14" s="22">
        <f>IF(D13=0,"",IF(D13&gt;P13,2,IF(D13=P13,1,0)))</f>
        <v>2</v>
      </c>
      <c r="E14" s="22">
        <f>IF(E13=0,"",IF(E13&gt;O13,2,IF(E13=O13,1,0)))</f>
        <v>2</v>
      </c>
      <c r="F14" s="22">
        <f>IF(F13=0,"",IF(F13&gt;N13,2,IF(F13=N13,1,0)))</f>
        <v>2</v>
      </c>
      <c r="G14" s="22">
        <f>IF(G13=0,"",IF(G13&gt;M13,2,IF(G13=M13,1,0)))</f>
        <v>2</v>
      </c>
      <c r="H14" s="106"/>
      <c r="I14" s="24"/>
      <c r="J14" s="25"/>
      <c r="K14" s="26"/>
      <c r="L14" s="106"/>
      <c r="M14" s="22">
        <f>IF(M13=0,"",IF(M13&gt;G13,2,IF(M13=G13,1,0)))</f>
        <v>0</v>
      </c>
      <c r="N14" s="22">
        <f>IF(N13=0,"",IF(N13&gt;F13,2,IF(N13=F13,1,0)))</f>
        <v>0</v>
      </c>
      <c r="O14" s="22">
        <f>IF(O13=0,"",IF(O13&gt;E13,2,IF(E13=O13,1,0)))</f>
        <v>0</v>
      </c>
      <c r="P14" s="22">
        <f>IF(P13=0,"",IF(P13&gt;D13,2,IF(P13=D13,1,0)))</f>
        <v>0</v>
      </c>
      <c r="Q14" s="189"/>
      <c r="R14" s="162"/>
    </row>
    <row r="15" spans="2:18" ht="30" customHeight="1" x14ac:dyDescent="0.25">
      <c r="B15" s="161">
        <v>3</v>
      </c>
      <c r="C15" s="208" t="s">
        <v>86</v>
      </c>
      <c r="D15" s="27">
        <v>99.9</v>
      </c>
      <c r="E15" s="27">
        <v>99.4</v>
      </c>
      <c r="F15" s="27">
        <v>97.2</v>
      </c>
      <c r="G15" s="27">
        <v>97.7</v>
      </c>
      <c r="H15" s="28">
        <f>IF(SUM(D15:G15)=0,0,SUM(D15:G15))</f>
        <v>394.2</v>
      </c>
      <c r="I15" s="29">
        <f>IF(SUM(D16:H16)=0,0,SUM(D16:H16))</f>
        <v>4</v>
      </c>
      <c r="J15" s="30" t="s">
        <v>15</v>
      </c>
      <c r="K15" s="31">
        <f>IF(SUM(M16:P16)=0,0,SUM(M16:P16))</f>
        <v>4</v>
      </c>
      <c r="L15" s="28">
        <f>IF(SUM(M15:P15)=0,0,SUM(M15:P15))</f>
        <v>394.50000000000006</v>
      </c>
      <c r="M15" s="27">
        <v>98.3</v>
      </c>
      <c r="N15" s="27">
        <v>100</v>
      </c>
      <c r="O15" s="27">
        <v>97.9</v>
      </c>
      <c r="P15" s="27">
        <v>98.3</v>
      </c>
      <c r="Q15" s="209" t="s">
        <v>80</v>
      </c>
      <c r="R15" s="161">
        <v>4</v>
      </c>
    </row>
    <row r="16" spans="2:18" ht="16.5" customHeight="1" x14ac:dyDescent="0.25">
      <c r="B16" s="162"/>
      <c r="C16" s="164"/>
      <c r="D16" s="32">
        <f>IF(D15=0,"",IF(D15&gt;P15,2,IF(D15=P15,1,0)))</f>
        <v>2</v>
      </c>
      <c r="E16" s="32">
        <f>IF(E15=0,"",IF(E15&gt;O15,2,IF(E15=O15,1,0)))</f>
        <v>2</v>
      </c>
      <c r="F16" s="32">
        <f>IF(F15=0,"",IF(F15&gt;N15,2,IF(F15=N15,1,0)))</f>
        <v>0</v>
      </c>
      <c r="G16" s="32">
        <f>IF(G15=0,"",IF(G15&gt;M15,2,IF(G15=M15,1,0)))</f>
        <v>0</v>
      </c>
      <c r="H16" s="106"/>
      <c r="I16" s="24"/>
      <c r="J16" s="25"/>
      <c r="K16" s="26"/>
      <c r="L16" s="106"/>
      <c r="M16" s="32">
        <f>IF(M15=0,"",IF(M15&gt;G15,2,IF(M15=G15,1,0)))</f>
        <v>2</v>
      </c>
      <c r="N16" s="32">
        <f>IF(N15=0,"",IF(N15&gt;F15,2,IF(N15=F15,1,0)))</f>
        <v>2</v>
      </c>
      <c r="O16" s="32">
        <f>IF(O15=0,"",IF(O15&gt;E15,2,IF(E15=O15,1,0)))</f>
        <v>0</v>
      </c>
      <c r="P16" s="32">
        <f>IF(P15=0,"",IF(P15&gt;D15,2,IF(P15=D15,1,0)))</f>
        <v>0</v>
      </c>
      <c r="Q16" s="166"/>
      <c r="R16" s="162"/>
    </row>
    <row r="17" spans="2:108" ht="30" customHeight="1" x14ac:dyDescent="0.25">
      <c r="B17" s="161">
        <v>5</v>
      </c>
      <c r="C17" s="208" t="s">
        <v>98</v>
      </c>
      <c r="D17" s="27">
        <v>96.5</v>
      </c>
      <c r="E17" s="27">
        <v>92.5</v>
      </c>
      <c r="F17" s="27">
        <v>97.9</v>
      </c>
      <c r="G17" s="27">
        <v>93.2</v>
      </c>
      <c r="H17" s="28">
        <f>IF(SUM(D17:G17)=0,0,SUM(D17:G17))</f>
        <v>380.09999999999997</v>
      </c>
      <c r="I17" s="29">
        <f>IF(SUM(D18:H18)=0,0,SUM(D18:H18))</f>
        <v>2</v>
      </c>
      <c r="J17" s="30" t="s">
        <v>15</v>
      </c>
      <c r="K17" s="31">
        <f>IF(SUM(M18:P18)=0,0,SUM(M18:P18))</f>
        <v>6</v>
      </c>
      <c r="L17" s="28">
        <f>IF(SUM(M17:P17)=0,0,SUM(M17:P17))</f>
        <v>393.20000000000005</v>
      </c>
      <c r="M17" s="27">
        <v>99.4</v>
      </c>
      <c r="N17" s="27">
        <v>97.2</v>
      </c>
      <c r="O17" s="27">
        <v>97.2</v>
      </c>
      <c r="P17" s="27">
        <v>99.4</v>
      </c>
      <c r="Q17" s="209" t="s">
        <v>76</v>
      </c>
      <c r="R17" s="161">
        <v>6</v>
      </c>
    </row>
    <row r="18" spans="2:108" ht="16.5" customHeight="1" x14ac:dyDescent="0.25">
      <c r="B18" s="162"/>
      <c r="C18" s="164"/>
      <c r="D18" s="32">
        <f>IF(D17=0,"",IF(D17&gt;P17,2,IF(D17=P17,1,0)))</f>
        <v>0</v>
      </c>
      <c r="E18" s="32">
        <f>IF(E17=0,"",IF(E17&gt;O17,2,IF(E17=O17,1,0)))</f>
        <v>0</v>
      </c>
      <c r="F18" s="32">
        <f>IF(F17=0,"",IF(F17&gt;N17,2,IF(F17=N17,1,0)))</f>
        <v>2</v>
      </c>
      <c r="G18" s="32">
        <f>IF(G17=0,"",IF(G17&gt;M17,2,IF(G17=M17,1,0)))</f>
        <v>0</v>
      </c>
      <c r="H18" s="106"/>
      <c r="I18" s="24"/>
      <c r="J18" s="25"/>
      <c r="K18" s="26"/>
      <c r="L18" s="106"/>
      <c r="M18" s="32">
        <f>IF(M17=0,"",IF(M17&gt;G17,2,IF(M17=G17,1,0)))</f>
        <v>2</v>
      </c>
      <c r="N18" s="32">
        <f>IF(N17=0,"",IF(N17&gt;F17,2,IF(N17=F17,1,0)))</f>
        <v>0</v>
      </c>
      <c r="O18" s="32">
        <f>IF(O17=0,"",IF(O17&gt;E17,2,IF(E17=O17,1,0)))</f>
        <v>2</v>
      </c>
      <c r="P18" s="32">
        <f>IF(P17=0,"",IF(P17&gt;D17,2,IF(P17=D17,1,0)))</f>
        <v>2</v>
      </c>
      <c r="Q18" s="166"/>
      <c r="R18" s="162"/>
    </row>
    <row r="19" spans="2:108" ht="16.5" customHeight="1" x14ac:dyDescent="0.25">
      <c r="B19" s="33"/>
      <c r="C19" s="167" t="str">
        <f>IF(AND(H19=0,L19=0),"",IF(OR(I19&gt;K19,K19&gt;I19),"kein Stechen erforderlich","Stechen"))</f>
        <v>kein Stechen erforderlich</v>
      </c>
      <c r="D19" s="168"/>
      <c r="E19" s="169"/>
      <c r="F19" s="170" t="s">
        <v>16</v>
      </c>
      <c r="G19" s="171"/>
      <c r="H19" s="34">
        <f>IF(SUM(H13:H18)=0,0,SUM(H13:H18))</f>
        <v>1180.5</v>
      </c>
      <c r="I19" s="107">
        <f>IF(SUM(I13:I18)=0,0,SUM(I13:I18))</f>
        <v>14</v>
      </c>
      <c r="J19" s="36" t="s">
        <v>15</v>
      </c>
      <c r="K19" s="108">
        <f>IF(SUM(K13:K18)=0,0,SUM(K13:K18))</f>
        <v>10</v>
      </c>
      <c r="L19" s="34">
        <f>IF(SUM(L13:L18)=0,0,SUM(L13:L18))</f>
        <v>1177.8000000000002</v>
      </c>
      <c r="M19" s="170" t="s">
        <v>16</v>
      </c>
      <c r="N19" s="171"/>
      <c r="O19" s="172" t="str">
        <f>C19</f>
        <v>kein Stechen erforderlich</v>
      </c>
      <c r="P19" s="173"/>
      <c r="Q19" s="174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53" t="str">
        <f>IF(C19="Stechen",B10,"")</f>
        <v/>
      </c>
      <c r="D21" s="154"/>
      <c r="E21" s="154"/>
      <c r="F21" s="155" t="s">
        <v>17</v>
      </c>
      <c r="G21" s="156"/>
      <c r="H21" s="155" t="s">
        <v>18</v>
      </c>
      <c r="I21" s="157"/>
      <c r="J21" s="156"/>
      <c r="K21" s="155" t="s">
        <v>19</v>
      </c>
      <c r="L21" s="156"/>
      <c r="M21" s="155" t="s">
        <v>20</v>
      </c>
      <c r="N21" s="156"/>
      <c r="O21" s="154" t="str">
        <f>IF(O19="Stechen",M10,"")</f>
        <v/>
      </c>
      <c r="P21" s="154"/>
      <c r="Q21" s="158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75" t="s">
        <v>14</v>
      </c>
      <c r="C22" s="175"/>
      <c r="D22" s="176" t="s">
        <v>21</v>
      </c>
      <c r="E22" s="176"/>
      <c r="F22" s="41">
        <v>1</v>
      </c>
      <c r="G22" s="42">
        <v>2</v>
      </c>
      <c r="H22" s="41">
        <v>3</v>
      </c>
      <c r="I22" s="177">
        <v>4</v>
      </c>
      <c r="J22" s="178"/>
      <c r="K22" s="41">
        <v>5</v>
      </c>
      <c r="L22" s="42">
        <v>6</v>
      </c>
      <c r="M22" s="41">
        <v>7</v>
      </c>
      <c r="N22" s="42">
        <v>8</v>
      </c>
      <c r="O22" s="176" t="s">
        <v>21</v>
      </c>
      <c r="P22" s="176"/>
      <c r="Q22" s="179" t="s">
        <v>14</v>
      </c>
      <c r="R22" s="179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45">
        <f>IF(SUM(F24,H24,K24,M24)=0,0,SUM(F24,H24,K24,M24))</f>
        <v>0</v>
      </c>
      <c r="C23" s="136" t="s">
        <v>22</v>
      </c>
      <c r="D23" s="138" t="s">
        <v>23</v>
      </c>
      <c r="E23" s="138"/>
      <c r="F23" s="43"/>
      <c r="G23" s="104"/>
      <c r="H23" s="43"/>
      <c r="I23" s="139"/>
      <c r="J23" s="140"/>
      <c r="K23" s="43"/>
      <c r="L23" s="104"/>
      <c r="M23" s="43"/>
      <c r="N23" s="104"/>
      <c r="O23" s="141" t="s">
        <v>23</v>
      </c>
      <c r="P23" s="138"/>
      <c r="Q23" s="149" t="s">
        <v>22</v>
      </c>
      <c r="R23" s="145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46"/>
      <c r="C24" s="137"/>
      <c r="D24" s="138" t="s">
        <v>14</v>
      </c>
      <c r="E24" s="142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159" t="str">
        <f>IF(I23="","",IF(I23&gt;H23,2,IF(I23=H23,1,0)))</f>
        <v/>
      </c>
      <c r="J24" s="160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141" t="s">
        <v>14</v>
      </c>
      <c r="P24" s="138"/>
      <c r="Q24" s="150"/>
      <c r="R24" s="146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45">
        <f>IF(SUM(F26,H26,K26,M26)=0,0,SUM(F26,H26,K26,M26))</f>
        <v>0</v>
      </c>
      <c r="C25" s="136" t="s">
        <v>24</v>
      </c>
      <c r="D25" s="138" t="s">
        <v>23</v>
      </c>
      <c r="E25" s="138"/>
      <c r="F25" s="43"/>
      <c r="G25" s="104"/>
      <c r="H25" s="43"/>
      <c r="I25" s="139"/>
      <c r="J25" s="140"/>
      <c r="K25" s="43"/>
      <c r="L25" s="104"/>
      <c r="M25" s="43"/>
      <c r="N25" s="104"/>
      <c r="O25" s="141" t="s">
        <v>23</v>
      </c>
      <c r="P25" s="138"/>
      <c r="Q25" s="149" t="s">
        <v>24</v>
      </c>
      <c r="R25" s="145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46"/>
      <c r="C26" s="137"/>
      <c r="D26" s="138" t="s">
        <v>14</v>
      </c>
      <c r="E26" s="142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43" t="str">
        <f>IF(I25="","",IF(I25&gt;H25,2,IF(I25=H25,1,0)))</f>
        <v/>
      </c>
      <c r="J26" s="144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41" t="s">
        <v>14</v>
      </c>
      <c r="P26" s="138"/>
      <c r="Q26" s="150"/>
      <c r="R26" s="146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45">
        <f>IF(SUM(F28,H28,K28,M28)=0,0,SUM(F28,H28,K28,M28))</f>
        <v>0</v>
      </c>
      <c r="C27" s="136" t="s">
        <v>25</v>
      </c>
      <c r="D27" s="138" t="s">
        <v>23</v>
      </c>
      <c r="E27" s="138"/>
      <c r="F27" s="49"/>
      <c r="G27" s="50"/>
      <c r="H27" s="49"/>
      <c r="I27" s="147"/>
      <c r="J27" s="148"/>
      <c r="K27" s="49"/>
      <c r="L27" s="50"/>
      <c r="M27" s="49"/>
      <c r="N27" s="50"/>
      <c r="O27" s="141" t="s">
        <v>23</v>
      </c>
      <c r="P27" s="138"/>
      <c r="Q27" s="149" t="s">
        <v>25</v>
      </c>
      <c r="R27" s="145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46"/>
      <c r="C28" s="137"/>
      <c r="D28" s="138" t="s">
        <v>14</v>
      </c>
      <c r="E28" s="138"/>
      <c r="F28" s="51" t="str">
        <f>IF(F27="","",IF(F27&gt;G27,2,IF(F27=G27,1,0)))</f>
        <v/>
      </c>
      <c r="G28" s="105" t="str">
        <f>IF(G27="","",IF(G27&gt;F27,2,IF(G27=F27,1,0)))</f>
        <v/>
      </c>
      <c r="H28" s="51" t="str">
        <f>IF(H27="","",IF(H27&gt;I27,2,IF(H27=I27,1,0)))</f>
        <v/>
      </c>
      <c r="I28" s="151" t="str">
        <f>IF(I27="","",IF(I27&gt;H27,2,IF(I27=H27,1,0)))</f>
        <v/>
      </c>
      <c r="J28" s="152" t="str">
        <f>IF(J27="","",IF(J27&gt;I27,2,IF(J27=I27,1,"")))</f>
        <v/>
      </c>
      <c r="K28" s="51" t="str">
        <f>IF(K27="","",IF(K27&gt;L27,2,IF(K27=L27,1,0)))</f>
        <v/>
      </c>
      <c r="L28" s="105" t="str">
        <f>IF(L27="","",IF(L27&gt;K27,2,IF(L27=K27,1,0)))</f>
        <v/>
      </c>
      <c r="M28" s="51" t="str">
        <f>IF(M27="","",IF(M27&gt;N27,2,IF(M27=N27,1,0)))</f>
        <v/>
      </c>
      <c r="N28" s="105" t="str">
        <f>IF(N27="","",IF(N27&gt;M27,2,IF(N27=M27,1,0)))</f>
        <v/>
      </c>
      <c r="O28" s="138" t="s">
        <v>14</v>
      </c>
      <c r="P28" s="138"/>
      <c r="Q28" s="150"/>
      <c r="R28" s="146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103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180" t="s">
        <v>1</v>
      </c>
      <c r="E30" s="180"/>
      <c r="F30" s="180"/>
      <c r="G30" s="6">
        <f>$G$2</f>
        <v>5</v>
      </c>
      <c r="H30" s="181" t="s">
        <v>2</v>
      </c>
      <c r="I30" s="181"/>
      <c r="J30" s="182">
        <v>43477</v>
      </c>
      <c r="K30" s="183"/>
      <c r="L30" s="183"/>
      <c r="M30" s="183"/>
      <c r="N30" s="2" t="s">
        <v>3</v>
      </c>
      <c r="O30" s="184" t="s">
        <v>122</v>
      </c>
      <c r="P30" s="184"/>
      <c r="Q30" s="184"/>
    </row>
    <row r="31" spans="2:108" ht="19.5" customHeight="1" x14ac:dyDescent="0.25"/>
    <row r="32" spans="2:108" ht="19.5" customHeight="1" x14ac:dyDescent="0.25">
      <c r="D32" s="190" t="str">
        <f>$D$4</f>
        <v>LUFTGEWEHR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2:107" ht="19.5" customHeight="1" x14ac:dyDescent="0.25">
      <c r="D33" s="192" t="str">
        <f>$D$5</f>
        <v>SAISON 2018 / 19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2:107" ht="19.5" customHeight="1" x14ac:dyDescent="0.25">
      <c r="D34" s="190" t="str">
        <f>$D$6</f>
        <v>Landesliga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</row>
    <row r="35" spans="2:107" ht="19.5" customHeight="1" x14ac:dyDescent="0.25"/>
    <row r="36" spans="2:107" ht="16.5" customHeight="1" x14ac:dyDescent="0.25">
      <c r="D36" s="193" t="s">
        <v>1</v>
      </c>
      <c r="E36" s="194"/>
      <c r="F36" s="194"/>
      <c r="G36" s="194"/>
      <c r="H36" s="194"/>
      <c r="I36" s="6">
        <f>$G$2</f>
        <v>5</v>
      </c>
      <c r="J36" s="110"/>
      <c r="K36" s="195" t="s">
        <v>6</v>
      </c>
      <c r="L36" s="195"/>
      <c r="M36" s="195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196" t="s">
        <v>56</v>
      </c>
      <c r="C38" s="197"/>
      <c r="D38" s="197"/>
      <c r="E38" s="197"/>
      <c r="F38" s="197"/>
      <c r="G38" s="198"/>
      <c r="H38" s="10">
        <f>IF(I47=0,0,IF(I47&gt;K47,3,IF(AND(I47=K47,I57=K57),1,I57)))</f>
        <v>0</v>
      </c>
      <c r="I38" s="199" t="s">
        <v>7</v>
      </c>
      <c r="J38" s="199"/>
      <c r="K38" s="199"/>
      <c r="L38" s="10">
        <f>IF(K47=0,0,IF(K47&gt;I47,3,IF(AND(K47=I47,K57=I57),1,K57)))</f>
        <v>3</v>
      </c>
      <c r="M38" s="196" t="s">
        <v>54</v>
      </c>
      <c r="N38" s="197"/>
      <c r="O38" s="197"/>
      <c r="P38" s="197"/>
      <c r="Q38" s="197"/>
      <c r="R38" s="198"/>
    </row>
    <row r="39" spans="2:107" ht="16.5" customHeight="1" thickBot="1" x14ac:dyDescent="0.3">
      <c r="C39" s="1" t="s">
        <v>123</v>
      </c>
    </row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185">
        <v>10</v>
      </c>
      <c r="C41" s="163" t="s">
        <v>72</v>
      </c>
      <c r="D41" s="17">
        <v>95.5</v>
      </c>
      <c r="E41" s="17">
        <v>98.1</v>
      </c>
      <c r="F41" s="17">
        <v>96</v>
      </c>
      <c r="G41" s="17">
        <v>98.9</v>
      </c>
      <c r="H41" s="18">
        <f>IF(SUM(D41:G41)=0,0,SUM(D41:G41))</f>
        <v>388.5</v>
      </c>
      <c r="I41" s="19">
        <f>IF(SUM(D42:H42)=0,0,SUM(D42:H42))</f>
        <v>0</v>
      </c>
      <c r="J41" s="20" t="s">
        <v>15</v>
      </c>
      <c r="K41" s="21">
        <f>IF(SUM(M42:P42)=0,0,SUM(M42:P42))</f>
        <v>8</v>
      </c>
      <c r="L41" s="18">
        <f>IF(SUM(M41:P41)=0,0,SUM(M41:P41))</f>
        <v>406.59999999999997</v>
      </c>
      <c r="M41" s="17">
        <v>101.4</v>
      </c>
      <c r="N41" s="17">
        <v>101.8</v>
      </c>
      <c r="O41" s="17">
        <v>101.1</v>
      </c>
      <c r="P41" s="17">
        <v>102.3</v>
      </c>
      <c r="Q41" s="188" t="s">
        <v>61</v>
      </c>
      <c r="R41" s="185">
        <v>11</v>
      </c>
    </row>
    <row r="42" spans="2:107" ht="16.5" customHeight="1" x14ac:dyDescent="0.25">
      <c r="B42" s="162"/>
      <c r="C42" s="164"/>
      <c r="D42" s="22">
        <f>IF(D41=0,"",IF(D41&gt;P41,2,IF(D41=P41,1,0)))</f>
        <v>0</v>
      </c>
      <c r="E42" s="22">
        <f>IF(E41=0,"",IF(E41&gt;O41,2,IF(E41=O41,1,0)))</f>
        <v>0</v>
      </c>
      <c r="F42" s="22">
        <f>IF(F41=0,"",IF(F41&gt;N41,2,IF(F41=N41,1,0)))</f>
        <v>0</v>
      </c>
      <c r="G42" s="22">
        <f>IF(G41=0,"",IF(G41&gt;M41,2,IF(G41=M41,1,0)))</f>
        <v>0</v>
      </c>
      <c r="H42" s="106"/>
      <c r="I42" s="24"/>
      <c r="J42" s="25"/>
      <c r="K42" s="26"/>
      <c r="L42" s="106"/>
      <c r="M42" s="22">
        <f>IF(M41=0,"",IF(M41&gt;G41,2,IF(M41=G41,1,0)))</f>
        <v>2</v>
      </c>
      <c r="N42" s="22">
        <f>IF(N41=0,"",IF(N41&gt;F41,2,IF(N41=F41,1,0)))</f>
        <v>2</v>
      </c>
      <c r="O42" s="22">
        <f>IF(O41=0,"",IF(O41&gt;E41,2,IF(E41=O41,1,0)))</f>
        <v>2</v>
      </c>
      <c r="P42" s="22">
        <f>IF(P41=0,"",IF(P41&gt;D41,2,IF(P41=D41,1,0)))</f>
        <v>2</v>
      </c>
      <c r="Q42" s="189"/>
      <c r="R42" s="162"/>
    </row>
    <row r="43" spans="2:107" ht="30" customHeight="1" x14ac:dyDescent="0.25">
      <c r="B43" s="161">
        <v>12</v>
      </c>
      <c r="C43" s="163" t="s">
        <v>70</v>
      </c>
      <c r="D43" s="27">
        <v>96.1</v>
      </c>
      <c r="E43" s="27">
        <v>99.6</v>
      </c>
      <c r="F43" s="27">
        <v>97.1</v>
      </c>
      <c r="G43" s="27">
        <v>100.1</v>
      </c>
      <c r="H43" s="28">
        <f>IF(SUM(D43:G43)=0,0,SUM(D43:G43))</f>
        <v>392.9</v>
      </c>
      <c r="I43" s="29">
        <f>IF(SUM(D44:H44)=0,0,SUM(D44:H44))</f>
        <v>8</v>
      </c>
      <c r="J43" s="30" t="s">
        <v>15</v>
      </c>
      <c r="K43" s="31">
        <f>IF(SUM(M44:P44)=0,0,SUM(M44:P44))</f>
        <v>0</v>
      </c>
      <c r="L43" s="28">
        <f>IF(SUM(M43:P43)=0,0,SUM(M43:P43))</f>
        <v>374.70000000000005</v>
      </c>
      <c r="M43" s="27">
        <v>90.5</v>
      </c>
      <c r="N43" s="27">
        <v>94.8</v>
      </c>
      <c r="O43" s="27">
        <v>94.5</v>
      </c>
      <c r="P43" s="27">
        <v>94.9</v>
      </c>
      <c r="Q43" s="165" t="s">
        <v>102</v>
      </c>
      <c r="R43" s="161">
        <v>13</v>
      </c>
    </row>
    <row r="44" spans="2:107" ht="16.5" customHeight="1" x14ac:dyDescent="0.25">
      <c r="B44" s="162"/>
      <c r="C44" s="164"/>
      <c r="D44" s="32">
        <f>IF(D43=0,"",IF(D43&gt;P43,2,IF(D43=P43,1,0)))</f>
        <v>2</v>
      </c>
      <c r="E44" s="32">
        <f>IF(E43=0,"",IF(E43&gt;O43,2,IF(E43=O43,1,0)))</f>
        <v>2</v>
      </c>
      <c r="F44" s="32">
        <f>IF(F43=0,"",IF(F43&gt;N43,2,IF(F43=N43,1,0)))</f>
        <v>2</v>
      </c>
      <c r="G44" s="32">
        <f>IF(G43=0,"",IF(G43&gt;M43,2,IF(G43=M43,1,0)))</f>
        <v>2</v>
      </c>
      <c r="H44" s="106"/>
      <c r="I44" s="24"/>
      <c r="J44" s="25"/>
      <c r="K44" s="26"/>
      <c r="L44" s="106"/>
      <c r="M44" s="32">
        <f>IF(M43=0,"",IF(M43&gt;G43,2,IF(M43=G43,1,0)))</f>
        <v>0</v>
      </c>
      <c r="N44" s="32">
        <f>IF(N43=0,"",IF(N43&gt;F43,2,IF(N43=F43,1,0)))</f>
        <v>0</v>
      </c>
      <c r="O44" s="32">
        <f>IF(O43=0,"",IF(O43&gt;E43,2,IF(E43=O43,1,0)))</f>
        <v>0</v>
      </c>
      <c r="P44" s="32">
        <f>IF(P43=0,"",IF(P43&gt;D43,2,IF(P43=D43,1,0)))</f>
        <v>0</v>
      </c>
      <c r="Q44" s="166"/>
      <c r="R44" s="162"/>
    </row>
    <row r="45" spans="2:107" ht="30" customHeight="1" x14ac:dyDescent="0.25">
      <c r="B45" s="161">
        <v>14</v>
      </c>
      <c r="C45" s="163" t="s">
        <v>126</v>
      </c>
      <c r="D45" s="27">
        <v>92.1</v>
      </c>
      <c r="E45" s="27">
        <v>91.6</v>
      </c>
      <c r="F45" s="27">
        <v>97.5</v>
      </c>
      <c r="G45" s="27">
        <v>90.5</v>
      </c>
      <c r="H45" s="28">
        <f>IF(SUM(D45:G45)=0,0,SUM(D45:G45))</f>
        <v>371.7</v>
      </c>
      <c r="I45" s="29">
        <f>IF(SUM(D46:H46)=0,0,SUM(D46:H46))</f>
        <v>2</v>
      </c>
      <c r="J45" s="30" t="s">
        <v>15</v>
      </c>
      <c r="K45" s="31">
        <f>IF(SUM(M46:P46)=0,0,SUM(M46:P46))</f>
        <v>6</v>
      </c>
      <c r="L45" s="28">
        <f>IF(SUM(M45:P45)=0,0,SUM(M45:P45))</f>
        <v>390.8</v>
      </c>
      <c r="M45" s="27">
        <v>97.5</v>
      </c>
      <c r="N45" s="27">
        <v>97.1</v>
      </c>
      <c r="O45" s="27">
        <v>97.5</v>
      </c>
      <c r="P45" s="27">
        <v>98.7</v>
      </c>
      <c r="Q45" s="165" t="s">
        <v>63</v>
      </c>
      <c r="R45" s="161">
        <v>15</v>
      </c>
    </row>
    <row r="46" spans="2:107" ht="16.5" customHeight="1" x14ac:dyDescent="0.25">
      <c r="B46" s="162"/>
      <c r="C46" s="164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2</v>
      </c>
      <c r="G46" s="32">
        <f>IF(G45=0,"",IF(G45&gt;M45,2,IF(G45=M45,1,0)))</f>
        <v>0</v>
      </c>
      <c r="H46" s="106"/>
      <c r="I46" s="24"/>
      <c r="J46" s="25"/>
      <c r="K46" s="26"/>
      <c r="L46" s="106"/>
      <c r="M46" s="32">
        <f>IF(M45=0,"",IF(M45&gt;G45,2,IF(M45=G45,1,0)))</f>
        <v>2</v>
      </c>
      <c r="N46" s="32">
        <f>IF(N45=0,"",IF(N45&gt;F45,2,IF(N45=F45,1,0)))</f>
        <v>0</v>
      </c>
      <c r="O46" s="32">
        <f>IF(O45=0,"",IF(O45&gt;E45,2,IF(E45=O45,1,0)))</f>
        <v>2</v>
      </c>
      <c r="P46" s="32">
        <f>IF(P45=0,"",IF(P45&gt;D45,2,IF(P45=D45,1,0)))</f>
        <v>2</v>
      </c>
      <c r="Q46" s="166"/>
      <c r="R46" s="162"/>
    </row>
    <row r="47" spans="2:107" ht="16.5" customHeight="1" x14ac:dyDescent="0.25">
      <c r="B47" s="33"/>
      <c r="C47" s="167" t="str">
        <f>IF(AND(H47=0,L47=0),"",IF(OR(I47&gt;K47,K47&gt;I47),"kein Stechen erforderlich","Stechen"))</f>
        <v>kein Stechen erforderlich</v>
      </c>
      <c r="D47" s="168"/>
      <c r="E47" s="169"/>
      <c r="F47" s="170" t="s">
        <v>16</v>
      </c>
      <c r="G47" s="171"/>
      <c r="H47" s="34">
        <f>IF(SUM(H41:H46)=0,0,SUM(H41:H46))</f>
        <v>1153.0999999999999</v>
      </c>
      <c r="I47" s="107">
        <f>IF(SUM(I41:I46)=0,0,SUM(I41:I46))</f>
        <v>10</v>
      </c>
      <c r="J47" s="36" t="s">
        <v>15</v>
      </c>
      <c r="K47" s="108">
        <f>IF(SUM(K41:K46)=0,0,SUM(K41:K46))</f>
        <v>14</v>
      </c>
      <c r="L47" s="34">
        <f>IF(SUM(L41:L46)=0,0,SUM(L41:L46))</f>
        <v>1172.0999999999999</v>
      </c>
      <c r="M47" s="170" t="s">
        <v>16</v>
      </c>
      <c r="N47" s="171"/>
      <c r="O47" s="172" t="str">
        <f>C47</f>
        <v>kein Stechen erforderlich</v>
      </c>
      <c r="P47" s="173"/>
      <c r="Q47" s="174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53" t="str">
        <f>IF(C47="Stechen",B38,"")</f>
        <v/>
      </c>
      <c r="D49" s="154"/>
      <c r="E49" s="154"/>
      <c r="F49" s="155" t="s">
        <v>17</v>
      </c>
      <c r="G49" s="156"/>
      <c r="H49" s="155" t="s">
        <v>18</v>
      </c>
      <c r="I49" s="157"/>
      <c r="J49" s="156"/>
      <c r="K49" s="155" t="s">
        <v>19</v>
      </c>
      <c r="L49" s="156"/>
      <c r="M49" s="155" t="s">
        <v>20</v>
      </c>
      <c r="N49" s="156"/>
      <c r="O49" s="154" t="str">
        <f>IF(O47="Stechen",M38,"")</f>
        <v/>
      </c>
      <c r="P49" s="154"/>
      <c r="Q49" s="158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75" t="s">
        <v>14</v>
      </c>
      <c r="C50" s="175"/>
      <c r="D50" s="176" t="s">
        <v>21</v>
      </c>
      <c r="E50" s="176"/>
      <c r="F50" s="41">
        <v>1</v>
      </c>
      <c r="G50" s="42">
        <v>2</v>
      </c>
      <c r="H50" s="41">
        <v>3</v>
      </c>
      <c r="I50" s="177">
        <v>4</v>
      </c>
      <c r="J50" s="178"/>
      <c r="K50" s="41">
        <v>5</v>
      </c>
      <c r="L50" s="42">
        <v>6</v>
      </c>
      <c r="M50" s="41">
        <v>7</v>
      </c>
      <c r="N50" s="42">
        <v>8</v>
      </c>
      <c r="O50" s="176" t="s">
        <v>21</v>
      </c>
      <c r="P50" s="176"/>
      <c r="Q50" s="179" t="s">
        <v>14</v>
      </c>
      <c r="R50" s="179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45">
        <f>IF(SUM(F52,H52,K52,M52)=0,0,SUM(F52,H52,K52,M52))</f>
        <v>0</v>
      </c>
      <c r="C51" s="136" t="s">
        <v>22</v>
      </c>
      <c r="D51" s="138" t="s">
        <v>23</v>
      </c>
      <c r="E51" s="138"/>
      <c r="F51" s="43"/>
      <c r="G51" s="104"/>
      <c r="H51" s="43"/>
      <c r="I51" s="139"/>
      <c r="J51" s="140"/>
      <c r="K51" s="43"/>
      <c r="L51" s="104"/>
      <c r="M51" s="43"/>
      <c r="N51" s="104"/>
      <c r="O51" s="141" t="s">
        <v>23</v>
      </c>
      <c r="P51" s="138"/>
      <c r="Q51" s="149" t="s">
        <v>22</v>
      </c>
      <c r="R51" s="145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46"/>
      <c r="C52" s="137"/>
      <c r="D52" s="138" t="s">
        <v>14</v>
      </c>
      <c r="E52" s="142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159" t="str">
        <f>IF(I51="","",IF(I51&gt;H51,2,IF(I51=H51,1,0)))</f>
        <v/>
      </c>
      <c r="J52" s="160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141" t="s">
        <v>14</v>
      </c>
      <c r="P52" s="138"/>
      <c r="Q52" s="150"/>
      <c r="R52" s="146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45">
        <f>IF(SUM(F54,H54,K54,M54)=0,0,SUM(F54,H54,K54,M54))</f>
        <v>0</v>
      </c>
      <c r="C53" s="136" t="s">
        <v>24</v>
      </c>
      <c r="D53" s="138" t="s">
        <v>23</v>
      </c>
      <c r="E53" s="138"/>
      <c r="F53" s="43"/>
      <c r="G53" s="104"/>
      <c r="H53" s="43"/>
      <c r="I53" s="139"/>
      <c r="J53" s="140"/>
      <c r="K53" s="43"/>
      <c r="L53" s="104"/>
      <c r="M53" s="43"/>
      <c r="N53" s="104"/>
      <c r="O53" s="141" t="s">
        <v>23</v>
      </c>
      <c r="P53" s="138"/>
      <c r="Q53" s="149" t="s">
        <v>24</v>
      </c>
      <c r="R53" s="145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46"/>
      <c r="C54" s="137"/>
      <c r="D54" s="138" t="s">
        <v>14</v>
      </c>
      <c r="E54" s="142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43" t="str">
        <f>IF(I53="","",IF(I53&gt;H53,2,IF(I53=H53,1,0)))</f>
        <v/>
      </c>
      <c r="J54" s="144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41" t="s">
        <v>14</v>
      </c>
      <c r="P54" s="138"/>
      <c r="Q54" s="150"/>
      <c r="R54" s="146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45">
        <f>IF(SUM(F56,H56,K56,M56)=0,0,SUM(F56,H56,K56,M56))</f>
        <v>0</v>
      </c>
      <c r="C55" s="136" t="s">
        <v>25</v>
      </c>
      <c r="D55" s="138" t="s">
        <v>23</v>
      </c>
      <c r="E55" s="138"/>
      <c r="F55" s="49"/>
      <c r="G55" s="50"/>
      <c r="H55" s="49"/>
      <c r="I55" s="147"/>
      <c r="J55" s="148"/>
      <c r="K55" s="49"/>
      <c r="L55" s="50"/>
      <c r="M55" s="49"/>
      <c r="N55" s="50"/>
      <c r="O55" s="141" t="s">
        <v>23</v>
      </c>
      <c r="P55" s="138"/>
      <c r="Q55" s="149" t="s">
        <v>25</v>
      </c>
      <c r="R55" s="145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46"/>
      <c r="C56" s="137"/>
      <c r="D56" s="138" t="s">
        <v>14</v>
      </c>
      <c r="E56" s="138"/>
      <c r="F56" s="51" t="str">
        <f>IF(F55="","",IF(F55&gt;G55,2,IF(F55=G55,1,0)))</f>
        <v/>
      </c>
      <c r="G56" s="105" t="str">
        <f>IF(G55="","",IF(G55&gt;F55,2,IF(G55=F55,1,0)))</f>
        <v/>
      </c>
      <c r="H56" s="51" t="str">
        <f>IF(H55="","",IF(H55&gt;I55,2,IF(H55=I55,1,0)))</f>
        <v/>
      </c>
      <c r="I56" s="151" t="str">
        <f>IF(I55="","",IF(I55&gt;H55,2,IF(I55=H55,1,0)))</f>
        <v/>
      </c>
      <c r="J56" s="152" t="str">
        <f>IF(J55="","",IF(J55&gt;I55,2,IF(J55=I55,1,"")))</f>
        <v/>
      </c>
      <c r="K56" s="51" t="str">
        <f>IF(K55="","",IF(K55&gt;L55,2,IF(K55=L55,1,0)))</f>
        <v/>
      </c>
      <c r="L56" s="105" t="str">
        <f>IF(L55="","",IF(L55&gt;K55,2,IF(L55=K55,1,0)))</f>
        <v/>
      </c>
      <c r="M56" s="51" t="str">
        <f>IF(M55="","",IF(M55&gt;N55,2,IF(M55=N55,1,0)))</f>
        <v/>
      </c>
      <c r="N56" s="105" t="str">
        <f>IF(N55="","",IF(N55&gt;M55,2,IF(N55=M55,1,0)))</f>
        <v/>
      </c>
      <c r="O56" s="138" t="s">
        <v>14</v>
      </c>
      <c r="P56" s="138"/>
      <c r="Q56" s="150"/>
      <c r="R56" s="146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103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180" t="s">
        <v>1</v>
      </c>
      <c r="E58" s="180"/>
      <c r="F58" s="180"/>
      <c r="G58" s="6">
        <f>$G$2</f>
        <v>5</v>
      </c>
      <c r="H58" s="181" t="s">
        <v>2</v>
      </c>
      <c r="I58" s="181"/>
      <c r="J58" s="182">
        <v>43477</v>
      </c>
      <c r="K58" s="183"/>
      <c r="L58" s="183"/>
      <c r="M58" s="183"/>
      <c r="N58" s="2" t="s">
        <v>3</v>
      </c>
      <c r="O58" s="184" t="s">
        <v>122</v>
      </c>
      <c r="P58" s="184"/>
      <c r="Q58" s="184"/>
    </row>
    <row r="59" spans="2:108" ht="19.5" customHeight="1" x14ac:dyDescent="0.25"/>
    <row r="60" spans="2:108" ht="19.5" customHeight="1" x14ac:dyDescent="0.25">
      <c r="D60" s="190" t="str">
        <f>$D$4</f>
        <v>LUFTGEWEHR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2:108" ht="19.5" customHeight="1" x14ac:dyDescent="0.25">
      <c r="D61" s="192" t="str">
        <f>$D$5</f>
        <v>SAISON 2018 / 19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2:108" ht="19.5" customHeight="1" x14ac:dyDescent="0.25">
      <c r="D62" s="190" t="str">
        <f>$D$6</f>
        <v>Landesliga</v>
      </c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4" spans="2:108" ht="16.5" customHeight="1" x14ac:dyDescent="0.25">
      <c r="D64" s="193" t="s">
        <v>1</v>
      </c>
      <c r="E64" s="194"/>
      <c r="F64" s="194"/>
      <c r="G64" s="194"/>
      <c r="H64" s="194"/>
      <c r="I64" s="6">
        <f>$G$2</f>
        <v>5</v>
      </c>
      <c r="J64" s="110"/>
      <c r="K64" s="195" t="s">
        <v>6</v>
      </c>
      <c r="L64" s="195"/>
      <c r="M64" s="195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196" t="s">
        <v>50</v>
      </c>
      <c r="C66" s="197"/>
      <c r="D66" s="197"/>
      <c r="E66" s="197"/>
      <c r="F66" s="197"/>
      <c r="G66" s="198"/>
      <c r="H66" s="10">
        <f>IF(I75=0,0,IF(I75&gt;K75,3,IF(AND(I75=K75,I85=K85),1,I85)))</f>
        <v>0</v>
      </c>
      <c r="I66" s="199" t="s">
        <v>7</v>
      </c>
      <c r="J66" s="199"/>
      <c r="K66" s="199"/>
      <c r="L66" s="10">
        <f>IF(K75=0,0,IF(K75&gt;I75,3,IF(AND(K75=I75,K85=I85),1,K85)))</f>
        <v>3</v>
      </c>
      <c r="M66" s="196" t="s">
        <v>49</v>
      </c>
      <c r="N66" s="197"/>
      <c r="O66" s="197"/>
      <c r="P66" s="197"/>
      <c r="Q66" s="197"/>
      <c r="R66" s="198"/>
    </row>
    <row r="67" spans="1:108" ht="16.5" customHeight="1" thickBot="1" x14ac:dyDescent="0.3">
      <c r="C67" s="1" t="s">
        <v>124</v>
      </c>
    </row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185">
        <v>2</v>
      </c>
      <c r="C69" s="163" t="s">
        <v>77</v>
      </c>
      <c r="D69" s="17">
        <v>96.8</v>
      </c>
      <c r="E69" s="17">
        <v>95</v>
      </c>
      <c r="F69" s="17">
        <v>99.1</v>
      </c>
      <c r="G69" s="17">
        <v>100.2</v>
      </c>
      <c r="H69" s="18">
        <f>IF(SUM(D69:G69)=0,0,SUM(D69:G69))</f>
        <v>391.09999999999997</v>
      </c>
      <c r="I69" s="19">
        <f>IF(SUM(D70:H70)=0,0,SUM(D70:H70))</f>
        <v>2</v>
      </c>
      <c r="J69" s="20" t="s">
        <v>15</v>
      </c>
      <c r="K69" s="21">
        <f>IF(SUM(M70:P70)=0,0,SUM(M70:P70))</f>
        <v>6</v>
      </c>
      <c r="L69" s="18">
        <f>IF(SUM(M69:P69)=0,0,SUM(M69:P69))</f>
        <v>403.09999999999997</v>
      </c>
      <c r="M69" s="17">
        <v>99.8</v>
      </c>
      <c r="N69" s="17">
        <v>101.9</v>
      </c>
      <c r="O69" s="17">
        <v>101.2</v>
      </c>
      <c r="P69" s="17">
        <v>100.2</v>
      </c>
      <c r="Q69" s="188" t="s">
        <v>69</v>
      </c>
      <c r="R69" s="185">
        <v>3</v>
      </c>
    </row>
    <row r="70" spans="1:108" ht="16.5" customHeight="1" x14ac:dyDescent="0.25">
      <c r="B70" s="162"/>
      <c r="C70" s="164"/>
      <c r="D70" s="22">
        <f>IF(D69=0,"",IF(D69&gt;P69,2,IF(D69=P69,1,0)))</f>
        <v>0</v>
      </c>
      <c r="E70" s="22">
        <f>IF(E69=0,"",IF(E69&gt;O69,2,IF(E69=O69,1,0)))</f>
        <v>0</v>
      </c>
      <c r="F70" s="22">
        <f>IF(F69=0,"",IF(F69&gt;N69,2,IF(F69=N69,1,0)))</f>
        <v>0</v>
      </c>
      <c r="G70" s="22">
        <f>IF(G69=0,"",IF(G69&gt;M69,2,IF(G69=M69,1,0)))</f>
        <v>2</v>
      </c>
      <c r="H70" s="106"/>
      <c r="I70" s="24"/>
      <c r="J70" s="25"/>
      <c r="K70" s="26"/>
      <c r="L70" s="106"/>
      <c r="M70" s="22">
        <f>IF(M69=0,"",IF(M69&gt;G69,2,IF(M69=G69,1,0)))</f>
        <v>0</v>
      </c>
      <c r="N70" s="22">
        <f>IF(N69=0,"",IF(N69&gt;F69,2,IF(N69=F69,1,0)))</f>
        <v>2</v>
      </c>
      <c r="O70" s="22">
        <f>IF(O69=0,"",IF(O69&gt;E69,2,IF(E69=O69,1,0)))</f>
        <v>2</v>
      </c>
      <c r="P70" s="22">
        <f>IF(P69=0,"",IF(P69&gt;D69,2,IF(P69=D69,1,0)))</f>
        <v>2</v>
      </c>
      <c r="Q70" s="189"/>
      <c r="R70" s="162"/>
    </row>
    <row r="71" spans="1:108" ht="30" customHeight="1" x14ac:dyDescent="0.25">
      <c r="B71" s="161">
        <v>4</v>
      </c>
      <c r="C71" s="163" t="s">
        <v>97</v>
      </c>
      <c r="D71" s="27">
        <v>92.4</v>
      </c>
      <c r="E71" s="27">
        <v>96.6</v>
      </c>
      <c r="F71" s="27">
        <v>96.8</v>
      </c>
      <c r="G71" s="27">
        <v>95</v>
      </c>
      <c r="H71" s="28">
        <f>IF(SUM(D71:G71)=0,0,SUM(D71:G71))</f>
        <v>380.8</v>
      </c>
      <c r="I71" s="29">
        <f>IF(SUM(D72:H72)=0,0,SUM(D72:H72))</f>
        <v>0</v>
      </c>
      <c r="J71" s="30" t="s">
        <v>15</v>
      </c>
      <c r="K71" s="31">
        <f>IF(SUM(M72:P72)=0,0,SUM(M72:P72))</f>
        <v>8</v>
      </c>
      <c r="L71" s="28">
        <f>IF(SUM(M71:P71)=0,0,SUM(M71:P71))</f>
        <v>396.20000000000005</v>
      </c>
      <c r="M71" s="27">
        <v>99.5</v>
      </c>
      <c r="N71" s="27">
        <v>98.6</v>
      </c>
      <c r="O71" s="27">
        <v>100.2</v>
      </c>
      <c r="P71" s="27">
        <v>97.9</v>
      </c>
      <c r="Q71" s="165" t="s">
        <v>71</v>
      </c>
      <c r="R71" s="161">
        <v>5</v>
      </c>
    </row>
    <row r="72" spans="1:108" ht="16.5" customHeight="1" x14ac:dyDescent="0.25">
      <c r="B72" s="162"/>
      <c r="C72" s="164"/>
      <c r="D72" s="32">
        <f>IF(D71=0,"",IF(D71&gt;P71,2,IF(D71=P71,1,0)))</f>
        <v>0</v>
      </c>
      <c r="E72" s="32">
        <f>IF(E71=0,"",IF(E71&gt;O71,2,IF(E71=O71,1,0)))</f>
        <v>0</v>
      </c>
      <c r="F72" s="32">
        <f>IF(F71=0,"",IF(F71&gt;N71,2,IF(F71=N71,1,0)))</f>
        <v>0</v>
      </c>
      <c r="G72" s="32">
        <f>IF(G71=0,"",IF(G71&gt;M71,2,IF(G71=M71,1,0)))</f>
        <v>0</v>
      </c>
      <c r="H72" s="106"/>
      <c r="I72" s="24"/>
      <c r="J72" s="25"/>
      <c r="K72" s="26"/>
      <c r="L72" s="106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2</v>
      </c>
      <c r="P72" s="32">
        <f>IF(P71=0,"",IF(P71&gt;D71,2,IF(P71=D71,1,0)))</f>
        <v>2</v>
      </c>
      <c r="Q72" s="166"/>
      <c r="R72" s="162"/>
    </row>
    <row r="73" spans="1:108" ht="30" customHeight="1" x14ac:dyDescent="0.25">
      <c r="B73" s="161">
        <v>6</v>
      </c>
      <c r="C73" s="163" t="s">
        <v>81</v>
      </c>
      <c r="D73" s="27">
        <v>92.3</v>
      </c>
      <c r="E73" s="27">
        <v>90.7</v>
      </c>
      <c r="F73" s="27">
        <v>94.3</v>
      </c>
      <c r="G73" s="27">
        <v>98.8</v>
      </c>
      <c r="H73" s="28">
        <f>IF(SUM(D73:G73)=0,0,SUM(D73:G73))</f>
        <v>376.1</v>
      </c>
      <c r="I73" s="29">
        <f>IF(SUM(D74:H74)=0,0,SUM(D74:H74))</f>
        <v>0</v>
      </c>
      <c r="J73" s="30" t="s">
        <v>15</v>
      </c>
      <c r="K73" s="31">
        <f>IF(SUM(M74:P74)=0,0,SUM(M74:P74))</f>
        <v>8</v>
      </c>
      <c r="L73" s="28">
        <f>IF(SUM(M73:P73)=0,0,SUM(M73:P73))</f>
        <v>398.40000000000003</v>
      </c>
      <c r="M73" s="27">
        <v>99.4</v>
      </c>
      <c r="N73" s="27">
        <v>99.9</v>
      </c>
      <c r="O73" s="27">
        <v>100.4</v>
      </c>
      <c r="P73" s="27">
        <v>98.7</v>
      </c>
      <c r="Q73" s="165" t="s">
        <v>73</v>
      </c>
      <c r="R73" s="161">
        <v>7</v>
      </c>
    </row>
    <row r="74" spans="1:108" ht="16.5" customHeight="1" x14ac:dyDescent="0.25">
      <c r="B74" s="162"/>
      <c r="C74" s="164"/>
      <c r="D74" s="32">
        <f>IF(D73=0,"",IF(D73&gt;P73,2,IF(D73=P73,1,0)))</f>
        <v>0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0</v>
      </c>
      <c r="H74" s="106"/>
      <c r="I74" s="24"/>
      <c r="J74" s="25"/>
      <c r="K74" s="26"/>
      <c r="L74" s="106"/>
      <c r="M74" s="32">
        <f>IF(M73=0,"",IF(M73&gt;G73,2,IF(M73=G73,1,0)))</f>
        <v>2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2</v>
      </c>
      <c r="Q74" s="166"/>
      <c r="R74" s="162"/>
    </row>
    <row r="75" spans="1:108" ht="16.5" customHeight="1" x14ac:dyDescent="0.25">
      <c r="B75" s="33"/>
      <c r="C75" s="167" t="str">
        <f>IF(AND(H75=0,L75=0),"",IF(OR(I75&gt;K75,K75&gt;I75),"kein Stechen erforderlich","Stechen"))</f>
        <v>kein Stechen erforderlich</v>
      </c>
      <c r="D75" s="168"/>
      <c r="E75" s="169"/>
      <c r="F75" s="170" t="s">
        <v>16</v>
      </c>
      <c r="G75" s="171"/>
      <c r="H75" s="34">
        <f>IF(SUM(H69:H74)=0,0,SUM(H69:H74))</f>
        <v>1148</v>
      </c>
      <c r="I75" s="107">
        <f>IF(SUM(I69:I74)=0,0,SUM(I69:I74))</f>
        <v>2</v>
      </c>
      <c r="J75" s="36" t="s">
        <v>15</v>
      </c>
      <c r="K75" s="108">
        <f>IF(SUM(K69:K74)=0,0,SUM(K69:K74))</f>
        <v>22</v>
      </c>
      <c r="L75" s="34">
        <f>IF(SUM(L69:L74)=0,0,SUM(L69:L74))</f>
        <v>1197.7</v>
      </c>
      <c r="M75" s="170" t="s">
        <v>16</v>
      </c>
      <c r="N75" s="171"/>
      <c r="O75" s="172" t="str">
        <f>C75</f>
        <v>kein Stechen erforderlich</v>
      </c>
      <c r="P75" s="173"/>
      <c r="Q75" s="174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53"/>
      <c r="D77" s="154"/>
      <c r="E77" s="154"/>
      <c r="F77" s="155" t="s">
        <v>17</v>
      </c>
      <c r="G77" s="156"/>
      <c r="H77" s="155" t="s">
        <v>18</v>
      </c>
      <c r="I77" s="157"/>
      <c r="J77" s="156"/>
      <c r="K77" s="155" t="s">
        <v>19</v>
      </c>
      <c r="L77" s="156"/>
      <c r="M77" s="155" t="s">
        <v>20</v>
      </c>
      <c r="N77" s="156"/>
      <c r="O77" s="154" t="str">
        <f>IF(O75="Stechen",M66,"")</f>
        <v/>
      </c>
      <c r="P77" s="154"/>
      <c r="Q77" s="158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75" t="s">
        <v>14</v>
      </c>
      <c r="C78" s="175"/>
      <c r="D78" s="176" t="s">
        <v>21</v>
      </c>
      <c r="E78" s="176"/>
      <c r="F78" s="41">
        <v>1</v>
      </c>
      <c r="G78" s="42">
        <v>2</v>
      </c>
      <c r="H78" s="41">
        <v>3</v>
      </c>
      <c r="I78" s="177">
        <v>4</v>
      </c>
      <c r="J78" s="178"/>
      <c r="K78" s="41">
        <v>5</v>
      </c>
      <c r="L78" s="42">
        <v>6</v>
      </c>
      <c r="M78" s="41">
        <v>7</v>
      </c>
      <c r="N78" s="42">
        <v>8</v>
      </c>
      <c r="O78" s="176" t="s">
        <v>21</v>
      </c>
      <c r="P78" s="176"/>
      <c r="Q78" s="179" t="s">
        <v>14</v>
      </c>
      <c r="R78" s="179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45">
        <f>IF(SUM(F80,H80,K80,M80)=0,0,SUM(F80,H80,K80,M80))</f>
        <v>0</v>
      </c>
      <c r="C79" s="136" t="s">
        <v>22</v>
      </c>
      <c r="D79" s="138" t="s">
        <v>23</v>
      </c>
      <c r="E79" s="138"/>
      <c r="F79" s="43"/>
      <c r="G79" s="104"/>
      <c r="H79" s="43"/>
      <c r="I79" s="139"/>
      <c r="J79" s="140"/>
      <c r="K79" s="43"/>
      <c r="L79" s="104"/>
      <c r="M79" s="43"/>
      <c r="N79" s="104"/>
      <c r="O79" s="141" t="s">
        <v>23</v>
      </c>
      <c r="P79" s="138"/>
      <c r="Q79" s="149" t="s">
        <v>22</v>
      </c>
      <c r="R79" s="145">
        <f>IF(SUM(N80,L80,I80,G80)=0,0,SUM(N80,L80,I80,G80))</f>
        <v>0</v>
      </c>
      <c r="S79" s="1">
        <f>IF(R79&gt;B79,1,0)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46"/>
      <c r="C80" s="137"/>
      <c r="D80" s="138" t="s">
        <v>14</v>
      </c>
      <c r="E80" s="142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59" t="str">
        <f>IF(I79="","",IF(I79&gt;H79,2,IF(I79=H79,1,0)))</f>
        <v/>
      </c>
      <c r="J80" s="160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41" t="s">
        <v>14</v>
      </c>
      <c r="P80" s="138"/>
      <c r="Q80" s="150"/>
      <c r="R80" s="146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45">
        <f>IF(SUM(F82,H82,K82,M82)=0,0,SUM(F82,H82,K82,M82))</f>
        <v>0</v>
      </c>
      <c r="C81" s="136" t="s">
        <v>24</v>
      </c>
      <c r="D81" s="138" t="s">
        <v>23</v>
      </c>
      <c r="E81" s="138"/>
      <c r="F81" s="43"/>
      <c r="G81" s="104"/>
      <c r="H81" s="43"/>
      <c r="I81" s="139"/>
      <c r="J81" s="140"/>
      <c r="K81" s="43"/>
      <c r="L81" s="104"/>
      <c r="M81" s="43"/>
      <c r="N81" s="104"/>
      <c r="O81" s="141" t="s">
        <v>23</v>
      </c>
      <c r="P81" s="138"/>
      <c r="Q81" s="149" t="s">
        <v>24</v>
      </c>
      <c r="R81" s="145">
        <f>IF(SUM(N82,L82,I82,G82)=0,0,SUM(N82,L82,I82,G82))</f>
        <v>0</v>
      </c>
      <c r="S81" s="1">
        <f>IF(R81&gt;B81,1,0)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46"/>
      <c r="C82" s="137"/>
      <c r="D82" s="138" t="s">
        <v>14</v>
      </c>
      <c r="E82" s="142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43" t="str">
        <f>IF(I81="","",IF(I81&gt;H81,2,IF(I81=H81,1,0)))</f>
        <v/>
      </c>
      <c r="J82" s="144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41" t="s">
        <v>14</v>
      </c>
      <c r="P82" s="138"/>
      <c r="Q82" s="150"/>
      <c r="R82" s="146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45">
        <f>IF(SUM(F84,H84,K84,M84)=0,0,SUM(F84,H84,K84,M84))</f>
        <v>0</v>
      </c>
      <c r="C83" s="136" t="s">
        <v>25</v>
      </c>
      <c r="D83" s="138" t="s">
        <v>23</v>
      </c>
      <c r="E83" s="138"/>
      <c r="F83" s="49"/>
      <c r="G83" s="50"/>
      <c r="H83" s="49"/>
      <c r="I83" s="147"/>
      <c r="J83" s="148"/>
      <c r="K83" s="49"/>
      <c r="L83" s="50"/>
      <c r="M83" s="49"/>
      <c r="N83" s="50"/>
      <c r="O83" s="141" t="s">
        <v>23</v>
      </c>
      <c r="P83" s="138"/>
      <c r="Q83" s="149" t="s">
        <v>25</v>
      </c>
      <c r="R83" s="145">
        <f>IF(SUM(N84,L84,I84,G84)=0,0,SUM(N84,L84,I84,G84))</f>
        <v>0</v>
      </c>
      <c r="S83" s="1">
        <f>IF(R83&gt;B83,1,0)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46"/>
      <c r="C84" s="137"/>
      <c r="D84" s="138" t="s">
        <v>14</v>
      </c>
      <c r="E84" s="138"/>
      <c r="F84" s="51" t="str">
        <f>IF(F83="","",IF(F83&gt;G83,2,IF(F83=G83,1,0)))</f>
        <v/>
      </c>
      <c r="G84" s="105" t="str">
        <f>IF(G83="","",IF(G83&gt;F83,2,IF(G83=F83,1,0)))</f>
        <v/>
      </c>
      <c r="H84" s="51" t="str">
        <f>IF(H83="","",IF(H83&gt;I83,2,IF(H83=I83,1,0)))</f>
        <v/>
      </c>
      <c r="I84" s="151" t="str">
        <f>IF(I83="","",IF(I83&gt;H83,2,IF(I83=H83,1,0)))</f>
        <v/>
      </c>
      <c r="J84" s="152" t="str">
        <f>IF(J83="","",IF(J83&gt;I83,2,IF(J83=I83,1,"")))</f>
        <v/>
      </c>
      <c r="K84" s="51" t="str">
        <f>IF(K83="","",IF(K83&gt;L83,2,IF(K83=L83,1,0)))</f>
        <v/>
      </c>
      <c r="L84" s="105" t="str">
        <f>IF(L83="","",IF(L83&gt;K83,2,IF(L83=K83,1,0)))</f>
        <v/>
      </c>
      <c r="M84" s="51" t="str">
        <f>IF(M83="","",IF(M83&gt;N83,2,IF(M83=N83,1,0)))</f>
        <v/>
      </c>
      <c r="N84" s="105" t="str">
        <f>IF(N83="","",IF(N83&gt;M83,2,IF(N83=M83,1,0)))</f>
        <v/>
      </c>
      <c r="O84" s="138" t="s">
        <v>14</v>
      </c>
      <c r="P84" s="138"/>
      <c r="Q84" s="150"/>
      <c r="R84" s="146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103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S85" s="1">
        <f>SUM(S79:S84)</f>
        <v>0</v>
      </c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180" t="s">
        <v>1</v>
      </c>
      <c r="E86" s="180"/>
      <c r="F86" s="180"/>
      <c r="G86" s="6">
        <f>$G$2</f>
        <v>5</v>
      </c>
      <c r="H86" s="181" t="s">
        <v>2</v>
      </c>
      <c r="I86" s="181"/>
      <c r="J86" s="182">
        <v>43477</v>
      </c>
      <c r="K86" s="183"/>
      <c r="L86" s="183"/>
      <c r="M86" s="183"/>
      <c r="N86" s="2" t="s">
        <v>3</v>
      </c>
      <c r="O86" s="184" t="s">
        <v>122</v>
      </c>
      <c r="P86" s="184"/>
      <c r="Q86" s="184"/>
    </row>
    <row r="87" spans="1:108" ht="19.5" customHeight="1" x14ac:dyDescent="0.25"/>
    <row r="88" spans="1:108" ht="19.5" customHeight="1" x14ac:dyDescent="0.25">
      <c r="D88" s="190" t="str">
        <f>$D$4</f>
        <v>LUFTGEWEHR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</row>
    <row r="89" spans="1:108" ht="19.5" customHeight="1" x14ac:dyDescent="0.25">
      <c r="D89" s="192" t="str">
        <f>$D$5</f>
        <v>SAISON 2018 / 19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</row>
    <row r="90" spans="1:108" ht="19.5" customHeight="1" x14ac:dyDescent="0.25">
      <c r="D90" s="190" t="str">
        <f>$D$6</f>
        <v>Landesliga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</row>
    <row r="91" spans="1:108" ht="19.5" customHeight="1" x14ac:dyDescent="0.25"/>
    <row r="92" spans="1:108" ht="16.5" customHeight="1" x14ac:dyDescent="0.25">
      <c r="D92" s="193" t="s">
        <v>1</v>
      </c>
      <c r="E92" s="194"/>
      <c r="F92" s="194"/>
      <c r="G92" s="194"/>
      <c r="H92" s="194"/>
      <c r="I92" s="6">
        <f>$G$2</f>
        <v>5</v>
      </c>
      <c r="J92" s="110"/>
      <c r="K92" s="195" t="s">
        <v>6</v>
      </c>
      <c r="L92" s="195"/>
      <c r="M92" s="195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196" t="s">
        <v>52</v>
      </c>
      <c r="C94" s="197"/>
      <c r="D94" s="197"/>
      <c r="E94" s="197"/>
      <c r="F94" s="197"/>
      <c r="G94" s="198"/>
      <c r="H94" s="10">
        <f>IF(I103=0,0,IF(I103&gt;K103,3,IF(AND(I103=K103,I113=K113),1,I113)))</f>
        <v>0</v>
      </c>
      <c r="I94" s="199" t="s">
        <v>7</v>
      </c>
      <c r="J94" s="199"/>
      <c r="K94" s="199"/>
      <c r="L94" s="10">
        <f>IF(K103=0,0,IF(K103&gt;I103,3,IF(AND(K103=I103,K113=I113),1,K113)))</f>
        <v>3</v>
      </c>
      <c r="M94" s="196" t="s">
        <v>57</v>
      </c>
      <c r="N94" s="197"/>
      <c r="O94" s="197"/>
      <c r="P94" s="197"/>
      <c r="Q94" s="197"/>
      <c r="R94" s="198"/>
    </row>
    <row r="95" spans="1:108" ht="16.5" customHeight="1" thickBot="1" x14ac:dyDescent="0.3">
      <c r="C95" s="1" t="s">
        <v>124</v>
      </c>
    </row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185">
        <v>10</v>
      </c>
      <c r="C97" s="163" t="s">
        <v>91</v>
      </c>
      <c r="D97" s="17">
        <v>101.6</v>
      </c>
      <c r="E97" s="17">
        <v>100.7</v>
      </c>
      <c r="F97" s="17">
        <v>102.1</v>
      </c>
      <c r="G97" s="17">
        <v>99.7</v>
      </c>
      <c r="H97" s="18">
        <f>IF(SUM(D97:G97)=0,0,SUM(D97:G97))</f>
        <v>404.09999999999997</v>
      </c>
      <c r="I97" s="19">
        <f>IF(SUM(D98:H98)=0,0,SUM(D98:H98))</f>
        <v>6</v>
      </c>
      <c r="J97" s="20" t="s">
        <v>15</v>
      </c>
      <c r="K97" s="21">
        <f>IF(SUM(M98:P98)=0,0,SUM(M98:P98))</f>
        <v>2</v>
      </c>
      <c r="L97" s="18">
        <f>IF(SUM(M97:P97)=0,0,SUM(M97:P97))</f>
        <v>397</v>
      </c>
      <c r="M97" s="17">
        <v>101.4</v>
      </c>
      <c r="N97" s="17">
        <v>98.9</v>
      </c>
      <c r="O97" s="17">
        <v>98.3</v>
      </c>
      <c r="P97" s="17">
        <v>98.4</v>
      </c>
      <c r="Q97" s="188" t="s">
        <v>105</v>
      </c>
      <c r="R97" s="185">
        <v>11</v>
      </c>
    </row>
    <row r="98" spans="2:108" ht="16.5" customHeight="1" x14ac:dyDescent="0.25">
      <c r="B98" s="162"/>
      <c r="C98" s="164"/>
      <c r="D98" s="22">
        <f>IF(D97=0,"",IF(D97&gt;P97,2,IF(D97=P97,1,0)))</f>
        <v>2</v>
      </c>
      <c r="E98" s="22">
        <f>IF(E97=0,"",IF(E97&gt;O97,2,IF(E97=O97,1,0)))</f>
        <v>2</v>
      </c>
      <c r="F98" s="22">
        <f>IF(F97=0,"",IF(F97&gt;N97,2,IF(F97=N97,1,0)))</f>
        <v>2</v>
      </c>
      <c r="G98" s="22">
        <f>IF(G97=0,"",IF(G97&gt;M97,2,IF(G97=M97,1,0)))</f>
        <v>0</v>
      </c>
      <c r="H98" s="106"/>
      <c r="I98" s="24"/>
      <c r="J98" s="25"/>
      <c r="K98" s="26"/>
      <c r="L98" s="106"/>
      <c r="M98" s="22">
        <f>IF(M97=0,"",IF(M97&gt;G97,2,IF(M97=G97,1,0)))</f>
        <v>2</v>
      </c>
      <c r="N98" s="22">
        <f>IF(N97=0,"",IF(N97&gt;F97,2,IF(N97=F97,1,0)))</f>
        <v>0</v>
      </c>
      <c r="O98" s="22">
        <f>IF(O97=0,"",IF(O97&gt;E97,2,IF(E97=O97,1,0)))</f>
        <v>0</v>
      </c>
      <c r="P98" s="22">
        <f>IF(P97=0,"",IF(P97&gt;D97,2,IF(P97=D97,1,0)))</f>
        <v>0</v>
      </c>
      <c r="Q98" s="189"/>
      <c r="R98" s="162"/>
    </row>
    <row r="99" spans="2:108" ht="30" customHeight="1" x14ac:dyDescent="0.25">
      <c r="B99" s="161">
        <v>12</v>
      </c>
      <c r="C99" s="163" t="s">
        <v>93</v>
      </c>
      <c r="D99" s="27">
        <v>94.3</v>
      </c>
      <c r="E99" s="27">
        <v>98.5</v>
      </c>
      <c r="F99" s="27">
        <v>97.4</v>
      </c>
      <c r="G99" s="27">
        <v>97.3</v>
      </c>
      <c r="H99" s="28">
        <f>IF(SUM(D99:G99)=0,0,SUM(D99:G99))</f>
        <v>387.50000000000006</v>
      </c>
      <c r="I99" s="29">
        <f>IF(SUM(D100:H100)=0,0,SUM(D100:H100))</f>
        <v>0</v>
      </c>
      <c r="J99" s="30" t="s">
        <v>15</v>
      </c>
      <c r="K99" s="31">
        <f>IF(SUM(M100:P100)=0,0,SUM(M100:P100))</f>
        <v>8</v>
      </c>
      <c r="L99" s="28">
        <f>IF(SUM(M99:P99)=0,0,SUM(M99:P99))</f>
        <v>398.8</v>
      </c>
      <c r="M99" s="27">
        <v>98.9</v>
      </c>
      <c r="N99" s="27">
        <v>100.5</v>
      </c>
      <c r="O99" s="27">
        <v>99.7</v>
      </c>
      <c r="P99" s="27">
        <v>99.7</v>
      </c>
      <c r="Q99" s="165" t="s">
        <v>83</v>
      </c>
      <c r="R99" s="161">
        <v>13</v>
      </c>
    </row>
    <row r="100" spans="2:108" ht="16.5" customHeight="1" x14ac:dyDescent="0.25">
      <c r="B100" s="162"/>
      <c r="C100" s="164"/>
      <c r="D100" s="32">
        <f>IF(D99=0,"",IF(D99&gt;P99,2,IF(D99=P99,1,0)))</f>
        <v>0</v>
      </c>
      <c r="E100" s="32">
        <f>IF(E99=0,"",IF(E99&gt;O99,2,IF(E99=O99,1,0)))</f>
        <v>0</v>
      </c>
      <c r="F100" s="32">
        <f>IF(F99=0,"",IF(F99&gt;N99,2,IF(F99=N99,1,0)))</f>
        <v>0</v>
      </c>
      <c r="G100" s="32">
        <f>IF(G99=0,"",IF(G99&gt;M99,2,IF(G99=M99,1,0)))</f>
        <v>0</v>
      </c>
      <c r="H100" s="106"/>
      <c r="I100" s="24"/>
      <c r="J100" s="25"/>
      <c r="K100" s="26"/>
      <c r="L100" s="106"/>
      <c r="M100" s="32">
        <f>IF(M99=0,"",IF(M99&gt;G99,2,IF(M99=G99,1,0)))</f>
        <v>2</v>
      </c>
      <c r="N100" s="32">
        <f>IF(N99=0,"",IF(N99&gt;F99,2,IF(N99=F99,1,0)))</f>
        <v>2</v>
      </c>
      <c r="O100" s="32">
        <f>IF(O99=0,"",IF(O99&gt;E99,2,IF(E99=O99,1,0)))</f>
        <v>2</v>
      </c>
      <c r="P100" s="32">
        <f>IF(P99=0,"",IF(P99&gt;D99,2,IF(P99=D99,1,0)))</f>
        <v>2</v>
      </c>
      <c r="Q100" s="166"/>
      <c r="R100" s="162"/>
    </row>
    <row r="101" spans="2:108" ht="30" customHeight="1" x14ac:dyDescent="0.25">
      <c r="B101" s="161">
        <v>14</v>
      </c>
      <c r="C101" s="163" t="s">
        <v>99</v>
      </c>
      <c r="D101" s="27">
        <v>89.2</v>
      </c>
      <c r="E101" s="27">
        <v>91.8</v>
      </c>
      <c r="F101" s="27">
        <v>89.9</v>
      </c>
      <c r="G101" s="27">
        <v>92.3</v>
      </c>
      <c r="H101" s="28">
        <f>IF(SUM(D101:G101)=0,0,SUM(D101:G101))</f>
        <v>363.2</v>
      </c>
      <c r="I101" s="29">
        <f>IF(SUM(D102:H102)=0,0,SUM(D102:H102))</f>
        <v>0</v>
      </c>
      <c r="J101" s="30" t="s">
        <v>15</v>
      </c>
      <c r="K101" s="31">
        <f>IF(SUM(M102:P102)=0,0,SUM(M102:P102))</f>
        <v>8</v>
      </c>
      <c r="L101" s="28">
        <f>IF(SUM(M101:P101)=0,0,SUM(M101:P101))</f>
        <v>391.8</v>
      </c>
      <c r="M101" s="27">
        <v>95.9</v>
      </c>
      <c r="N101" s="27">
        <v>97.9</v>
      </c>
      <c r="O101" s="27">
        <v>101.2</v>
      </c>
      <c r="P101" s="27">
        <v>96.8</v>
      </c>
      <c r="Q101" s="165" t="s">
        <v>106</v>
      </c>
      <c r="R101" s="161">
        <v>15</v>
      </c>
    </row>
    <row r="102" spans="2:108" ht="16.5" customHeight="1" x14ac:dyDescent="0.25">
      <c r="B102" s="162"/>
      <c r="C102" s="164"/>
      <c r="D102" s="32">
        <f>IF(D101=0,"",IF(D101&gt;P101,2,IF(D101=P101,1,0)))</f>
        <v>0</v>
      </c>
      <c r="E102" s="32">
        <f>IF(E101=0,"",IF(E101&gt;O101,2,IF(E101=O101,1,0)))</f>
        <v>0</v>
      </c>
      <c r="F102" s="32">
        <f>IF(F101=0,"",IF(F101&gt;N101,2,IF(F101=N101,1,0)))</f>
        <v>0</v>
      </c>
      <c r="G102" s="32">
        <f>IF(G101=0,"",IF(G101&gt;M101,2,IF(G101=M101,1,0)))</f>
        <v>0</v>
      </c>
      <c r="H102" s="106"/>
      <c r="I102" s="24"/>
      <c r="J102" s="25"/>
      <c r="K102" s="26"/>
      <c r="L102" s="106"/>
      <c r="M102" s="32">
        <f>IF(M101=0,"",IF(M101&gt;G101,2,IF(M101=G101,1,0)))</f>
        <v>2</v>
      </c>
      <c r="N102" s="32">
        <f>IF(N101=0,"",IF(N101&gt;F101,2,IF(N101=F101,1,0)))</f>
        <v>2</v>
      </c>
      <c r="O102" s="32">
        <f>IF(O101=0,"",IF(O101&gt;E101,2,IF(E101=O101,1,0)))</f>
        <v>2</v>
      </c>
      <c r="P102" s="32">
        <f>IF(P101=0,"",IF(P101&gt;D101,2,IF(P101=D101,1,0)))</f>
        <v>2</v>
      </c>
      <c r="Q102" s="166"/>
      <c r="R102" s="162"/>
    </row>
    <row r="103" spans="2:108" ht="16.5" customHeight="1" x14ac:dyDescent="0.25">
      <c r="B103" s="33"/>
      <c r="C103" s="167" t="str">
        <f>IF(AND(H103=0,L103=0),"",IF(OR(I103&gt;K103,K103&gt;I103),"kein Stechen erforderlich","Stechen"))</f>
        <v>kein Stechen erforderlich</v>
      </c>
      <c r="D103" s="168"/>
      <c r="E103" s="169"/>
      <c r="F103" s="170" t="s">
        <v>16</v>
      </c>
      <c r="G103" s="171"/>
      <c r="H103" s="34">
        <f>IF(SUM(H97:H102)=0,0,SUM(H97:H102))</f>
        <v>1154.8</v>
      </c>
      <c r="I103" s="107">
        <f>IF(SUM(I97:I102)=0,0,SUM(I97:I102))</f>
        <v>6</v>
      </c>
      <c r="J103" s="36" t="s">
        <v>15</v>
      </c>
      <c r="K103" s="108">
        <f>IF(SUM(K97:K102)=0,0,SUM(K97:K102))</f>
        <v>18</v>
      </c>
      <c r="L103" s="34">
        <f>IF(SUM(L97:L102)=0,0,SUM(L97:L102))</f>
        <v>1187.5999999999999</v>
      </c>
      <c r="M103" s="170" t="s">
        <v>16</v>
      </c>
      <c r="N103" s="171"/>
      <c r="O103" s="172" t="str">
        <f>C103</f>
        <v>kein Stechen erforderlich</v>
      </c>
      <c r="P103" s="173"/>
      <c r="Q103" s="174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53" t="str">
        <f>IF(C103="Stechen",B94,"")</f>
        <v/>
      </c>
      <c r="D105" s="154"/>
      <c r="E105" s="154"/>
      <c r="F105" s="155" t="s">
        <v>17</v>
      </c>
      <c r="G105" s="156"/>
      <c r="H105" s="155" t="s">
        <v>18</v>
      </c>
      <c r="I105" s="157"/>
      <c r="J105" s="156"/>
      <c r="K105" s="155" t="s">
        <v>19</v>
      </c>
      <c r="L105" s="156"/>
      <c r="M105" s="155" t="s">
        <v>20</v>
      </c>
      <c r="N105" s="156"/>
      <c r="O105" s="154" t="str">
        <f>IF(O103="Stechen",M94,"")</f>
        <v/>
      </c>
      <c r="P105" s="154"/>
      <c r="Q105" s="158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75" t="s">
        <v>14</v>
      </c>
      <c r="C106" s="175"/>
      <c r="D106" s="176" t="s">
        <v>21</v>
      </c>
      <c r="E106" s="176"/>
      <c r="F106" s="41">
        <v>1</v>
      </c>
      <c r="G106" s="42">
        <v>2</v>
      </c>
      <c r="H106" s="41">
        <v>3</v>
      </c>
      <c r="I106" s="177">
        <v>4</v>
      </c>
      <c r="J106" s="178"/>
      <c r="K106" s="41">
        <v>5</v>
      </c>
      <c r="L106" s="42">
        <v>6</v>
      </c>
      <c r="M106" s="41">
        <v>7</v>
      </c>
      <c r="N106" s="42">
        <v>8</v>
      </c>
      <c r="O106" s="176" t="s">
        <v>21</v>
      </c>
      <c r="P106" s="176"/>
      <c r="Q106" s="179" t="s">
        <v>14</v>
      </c>
      <c r="R106" s="179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45">
        <f>IF(SUM(F108,H108,K108,M108)=0,0,SUM(F108,H108,K108,M108))</f>
        <v>0</v>
      </c>
      <c r="C107" s="136" t="s">
        <v>22</v>
      </c>
      <c r="D107" s="138" t="s">
        <v>23</v>
      </c>
      <c r="E107" s="138"/>
      <c r="F107" s="43"/>
      <c r="G107" s="104"/>
      <c r="H107" s="43"/>
      <c r="I107" s="139"/>
      <c r="J107" s="140"/>
      <c r="K107" s="43"/>
      <c r="L107" s="104"/>
      <c r="M107" s="43"/>
      <c r="N107" s="104"/>
      <c r="O107" s="141" t="s">
        <v>23</v>
      </c>
      <c r="P107" s="138"/>
      <c r="Q107" s="149" t="s">
        <v>22</v>
      </c>
      <c r="R107" s="145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46"/>
      <c r="C108" s="137"/>
      <c r="D108" s="138" t="s">
        <v>14</v>
      </c>
      <c r="E108" s="142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159" t="str">
        <f>IF(I107="","",IF(I107&gt;H107,2,IF(I107=H107,1,0)))</f>
        <v/>
      </c>
      <c r="J108" s="160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41" t="s">
        <v>14</v>
      </c>
      <c r="P108" s="138"/>
      <c r="Q108" s="150"/>
      <c r="R108" s="146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45">
        <f>IF(SUM(F110,H110,K110,M110)=0,0,SUM(F110,H110,K110,M110))</f>
        <v>0</v>
      </c>
      <c r="C109" s="136" t="s">
        <v>24</v>
      </c>
      <c r="D109" s="138" t="s">
        <v>23</v>
      </c>
      <c r="E109" s="138"/>
      <c r="F109" s="43"/>
      <c r="G109" s="104"/>
      <c r="H109" s="43"/>
      <c r="I109" s="139"/>
      <c r="J109" s="140"/>
      <c r="K109" s="43"/>
      <c r="L109" s="104"/>
      <c r="M109" s="43"/>
      <c r="N109" s="104"/>
      <c r="O109" s="141" t="s">
        <v>23</v>
      </c>
      <c r="P109" s="138"/>
      <c r="Q109" s="149" t="s">
        <v>24</v>
      </c>
      <c r="R109" s="145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46"/>
      <c r="C110" s="137"/>
      <c r="D110" s="138" t="s">
        <v>14</v>
      </c>
      <c r="E110" s="142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43" t="str">
        <f>IF(I109="","",IF(I109&gt;H109,2,IF(I109=H109,1,0)))</f>
        <v/>
      </c>
      <c r="J110" s="144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41" t="s">
        <v>14</v>
      </c>
      <c r="P110" s="138"/>
      <c r="Q110" s="150"/>
      <c r="R110" s="146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45">
        <f>IF(SUM(F112,H112,K112,M112)=0,0,SUM(F112,H112,K112,M112))</f>
        <v>0</v>
      </c>
      <c r="C111" s="136" t="s">
        <v>25</v>
      </c>
      <c r="D111" s="138" t="s">
        <v>23</v>
      </c>
      <c r="E111" s="138"/>
      <c r="F111" s="49"/>
      <c r="G111" s="50"/>
      <c r="H111" s="49"/>
      <c r="I111" s="147"/>
      <c r="J111" s="148"/>
      <c r="K111" s="49"/>
      <c r="L111" s="50"/>
      <c r="M111" s="49"/>
      <c r="N111" s="50"/>
      <c r="O111" s="141" t="s">
        <v>23</v>
      </c>
      <c r="P111" s="138"/>
      <c r="Q111" s="149" t="s">
        <v>25</v>
      </c>
      <c r="R111" s="145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46"/>
      <c r="C112" s="137"/>
      <c r="D112" s="138" t="s">
        <v>14</v>
      </c>
      <c r="E112" s="138"/>
      <c r="F112" s="51" t="str">
        <f>IF(F111="","",IF(F111&gt;G111,2,IF(F111=G111,1,0)))</f>
        <v/>
      </c>
      <c r="G112" s="105" t="str">
        <f>IF(G111="","",IF(G111&gt;F111,2,IF(G111=F111,1,0)))</f>
        <v/>
      </c>
      <c r="H112" s="51" t="str">
        <f>IF(H111="","",IF(H111&gt;I111,2,IF(H111=I111,1,0)))</f>
        <v/>
      </c>
      <c r="I112" s="151" t="str">
        <f>IF(I111="","",IF(I111&gt;H111,2,IF(I111=H111,1,0)))</f>
        <v/>
      </c>
      <c r="J112" s="152" t="str">
        <f>IF(J111="","",IF(J111&gt;I111,2,IF(J111=I111,1,"")))</f>
        <v/>
      </c>
      <c r="K112" s="51" t="str">
        <f>IF(K111="","",IF(K111&gt;L111,2,IF(K111=L111,1,0)))</f>
        <v/>
      </c>
      <c r="L112" s="105" t="str">
        <f>IF(L111="","",IF(L111&gt;K111,2,IF(L111=K111,1,0)))</f>
        <v/>
      </c>
      <c r="M112" s="51" t="str">
        <f>IF(M111="","",IF(M111&gt;N111,2,IF(M111=N111,1,0)))</f>
        <v/>
      </c>
      <c r="N112" s="105" t="str">
        <f>IF(N111="","",IF(N111&gt;M111,2,IF(N111=M111,1,0)))</f>
        <v/>
      </c>
      <c r="O112" s="138" t="s">
        <v>14</v>
      </c>
      <c r="P112" s="138"/>
      <c r="Q112" s="150"/>
      <c r="R112" s="146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103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  <row r="114" spans="2:108" ht="16.5" customHeight="1" x14ac:dyDescent="0.25">
      <c r="C114" s="2" t="s">
        <v>0</v>
      </c>
      <c r="D114" s="180" t="s">
        <v>1</v>
      </c>
      <c r="E114" s="180"/>
      <c r="F114" s="180"/>
      <c r="G114" s="6">
        <f>$G$2</f>
        <v>5</v>
      </c>
      <c r="H114" s="181" t="s">
        <v>2</v>
      </c>
      <c r="I114" s="181"/>
      <c r="J114" s="182">
        <v>43477</v>
      </c>
      <c r="K114" s="183"/>
      <c r="L114" s="183"/>
      <c r="M114" s="183"/>
      <c r="N114" s="2" t="s">
        <v>3</v>
      </c>
      <c r="O114" s="184" t="s">
        <v>122</v>
      </c>
      <c r="P114" s="184"/>
      <c r="Q114" s="184"/>
    </row>
    <row r="115" spans="2:108" ht="19.5" customHeight="1" x14ac:dyDescent="0.25"/>
    <row r="116" spans="2:108" ht="19.5" customHeight="1" x14ac:dyDescent="0.25">
      <c r="D116" s="190" t="str">
        <f>$D$4</f>
        <v>LUFTGEWEHR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</row>
    <row r="117" spans="2:108" ht="19.5" customHeight="1" x14ac:dyDescent="0.25">
      <c r="D117" s="192" t="str">
        <f>$D$5</f>
        <v>SAISON 2018 / 19</v>
      </c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Y117" s="1"/>
    </row>
    <row r="118" spans="2:108" ht="19.5" customHeight="1" x14ac:dyDescent="0.25">
      <c r="D118" s="190" t="str">
        <f>$D$6</f>
        <v>Landesliga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</row>
    <row r="120" spans="2:108" ht="16.5" customHeight="1" x14ac:dyDescent="0.25">
      <c r="D120" s="193" t="s">
        <v>1</v>
      </c>
      <c r="E120" s="194"/>
      <c r="F120" s="194"/>
      <c r="G120" s="194"/>
      <c r="H120" s="194"/>
      <c r="I120" s="6">
        <f>$G$2</f>
        <v>5</v>
      </c>
      <c r="J120" s="110"/>
      <c r="K120" s="195" t="s">
        <v>6</v>
      </c>
      <c r="L120" s="195"/>
      <c r="M120" s="195"/>
      <c r="N120" s="6">
        <v>5</v>
      </c>
      <c r="O120" s="8"/>
      <c r="P120" s="9"/>
    </row>
    <row r="121" spans="2:108" ht="8.25" customHeight="1" x14ac:dyDescent="0.25"/>
    <row r="122" spans="2:108" ht="16.5" customHeight="1" x14ac:dyDescent="0.25">
      <c r="B122" s="196" t="s">
        <v>48</v>
      </c>
      <c r="C122" s="197"/>
      <c r="D122" s="197"/>
      <c r="E122" s="197"/>
      <c r="F122" s="197"/>
      <c r="G122" s="198"/>
      <c r="H122" s="10">
        <f>IF(I131=0,0,IF(I131&gt;K131,3,IF(AND(I131=K131,I141=K141),1,I141)))</f>
        <v>0</v>
      </c>
      <c r="I122" s="199" t="s">
        <v>7</v>
      </c>
      <c r="J122" s="199"/>
      <c r="K122" s="199"/>
      <c r="L122" s="10">
        <f>IF(K131=0,0,IF(K131&gt;I131,3,IF(AND(K131=I131,K141=I141),1,K141)))</f>
        <v>3</v>
      </c>
      <c r="M122" s="196" t="s">
        <v>51</v>
      </c>
      <c r="N122" s="197"/>
      <c r="O122" s="197"/>
      <c r="P122" s="197"/>
      <c r="Q122" s="197"/>
      <c r="R122" s="198"/>
    </row>
    <row r="123" spans="2:108" ht="16.5" customHeight="1" thickBot="1" x14ac:dyDescent="0.3">
      <c r="C123" s="1" t="s">
        <v>125</v>
      </c>
    </row>
    <row r="124" spans="2:108" ht="16.5" customHeight="1" thickBot="1" x14ac:dyDescent="0.3">
      <c r="B124" s="11" t="s">
        <v>8</v>
      </c>
      <c r="C124" s="12" t="s">
        <v>9</v>
      </c>
      <c r="D124" s="13" t="s">
        <v>10</v>
      </c>
      <c r="E124" s="13" t="s">
        <v>11</v>
      </c>
      <c r="F124" s="13" t="s">
        <v>12</v>
      </c>
      <c r="G124" s="13" t="s">
        <v>13</v>
      </c>
      <c r="H124" s="12" t="s">
        <v>14</v>
      </c>
      <c r="I124" s="14"/>
      <c r="J124" s="14"/>
      <c r="K124" s="14"/>
      <c r="L124" s="15"/>
      <c r="M124" s="13" t="s">
        <v>13</v>
      </c>
      <c r="N124" s="13" t="s">
        <v>12</v>
      </c>
      <c r="O124" s="13" t="s">
        <v>11</v>
      </c>
      <c r="P124" s="13" t="s">
        <v>10</v>
      </c>
      <c r="Q124" s="15" t="s">
        <v>9</v>
      </c>
      <c r="R124" s="16" t="s">
        <v>8</v>
      </c>
    </row>
    <row r="125" spans="2:108" ht="30" customHeight="1" x14ac:dyDescent="0.25">
      <c r="B125" s="185">
        <v>2</v>
      </c>
      <c r="C125" s="163" t="s">
        <v>62</v>
      </c>
      <c r="D125" s="17">
        <v>93.6</v>
      </c>
      <c r="E125" s="17">
        <v>97.1</v>
      </c>
      <c r="F125" s="17">
        <v>94.2</v>
      </c>
      <c r="G125" s="17">
        <v>96.6</v>
      </c>
      <c r="H125" s="18">
        <f>IF(SUM(D125:G125)=0,0,SUM(D125:G125))</f>
        <v>381.5</v>
      </c>
      <c r="I125" s="19">
        <f>IF(SUM(D126:H126)=0,0,SUM(D126:H126))</f>
        <v>0</v>
      </c>
      <c r="J125" s="20" t="s">
        <v>15</v>
      </c>
      <c r="K125" s="21">
        <f>IF(SUM(M126:P126)=0,0,SUM(M126:P126))</f>
        <v>8</v>
      </c>
      <c r="L125" s="18">
        <f>IF(SUM(M125:P125)=0,0,SUM(M125:P125))</f>
        <v>402.29999999999995</v>
      </c>
      <c r="M125" s="17">
        <v>101.4</v>
      </c>
      <c r="N125" s="17">
        <v>98.4</v>
      </c>
      <c r="O125" s="17">
        <v>101.6</v>
      </c>
      <c r="P125" s="17">
        <v>100.9</v>
      </c>
      <c r="Q125" s="188" t="s">
        <v>92</v>
      </c>
      <c r="R125" s="185">
        <v>3</v>
      </c>
    </row>
    <row r="126" spans="2:108" ht="16.5" customHeight="1" x14ac:dyDescent="0.25">
      <c r="B126" s="162"/>
      <c r="C126" s="164"/>
      <c r="D126" s="22">
        <f>IF(D125=0,"",IF(D125&gt;P125,2,IF(D125=P125,1,0)))</f>
        <v>0</v>
      </c>
      <c r="E126" s="22">
        <f>IF(E125=0,"",IF(E125&gt;O125,2,IF(E125=O125,1,0)))</f>
        <v>0</v>
      </c>
      <c r="F126" s="22">
        <f>IF(F125=0,"",IF(F125&gt;N125,2,IF(F125=N125,1,0)))</f>
        <v>0</v>
      </c>
      <c r="G126" s="22">
        <f>IF(G125=0,"",IF(G125&gt;M125,2,IF(G125=M125,1,0)))</f>
        <v>0</v>
      </c>
      <c r="H126" s="106"/>
      <c r="I126" s="24"/>
      <c r="J126" s="25"/>
      <c r="K126" s="26"/>
      <c r="L126" s="106"/>
      <c r="M126" s="22">
        <f>IF(M125=0,"",IF(M125&gt;G125,2,IF(M125=G125,1,0)))</f>
        <v>2</v>
      </c>
      <c r="N126" s="22">
        <f>IF(N125=0,"",IF(N125&gt;F125,2,IF(N125=F125,1,0)))</f>
        <v>2</v>
      </c>
      <c r="O126" s="22">
        <f>IF(O125=0,"",IF(O125&gt;E125,2,IF(E125=O125,1,0)))</f>
        <v>2</v>
      </c>
      <c r="P126" s="22">
        <f>IF(P125=0,"",IF(P125&gt;D125,2,IF(P125=D125,1,0)))</f>
        <v>2</v>
      </c>
      <c r="Q126" s="189"/>
      <c r="R126" s="162"/>
    </row>
    <row r="127" spans="2:108" ht="30" customHeight="1" x14ac:dyDescent="0.25">
      <c r="B127" s="161">
        <v>4</v>
      </c>
      <c r="C127" s="163" t="s">
        <v>64</v>
      </c>
      <c r="D127" s="27">
        <v>102.8</v>
      </c>
      <c r="E127" s="27">
        <v>100</v>
      </c>
      <c r="F127" s="27">
        <v>98.7</v>
      </c>
      <c r="G127" s="27">
        <v>98.3</v>
      </c>
      <c r="H127" s="28">
        <f>IF(SUM(D127:G127)=0,0,SUM(D127:G127))</f>
        <v>399.8</v>
      </c>
      <c r="I127" s="29">
        <f>IF(SUM(D128:H128)=0,0,SUM(D128:H128))</f>
        <v>2</v>
      </c>
      <c r="J127" s="30" t="s">
        <v>15</v>
      </c>
      <c r="K127" s="31">
        <f>IF(SUM(M128:P128)=0,0,SUM(M128:P128))</f>
        <v>6</v>
      </c>
      <c r="L127" s="28">
        <f>IF(SUM(M127:P127)=0,0,SUM(M127:P127))</f>
        <v>405.1</v>
      </c>
      <c r="M127" s="27">
        <v>103</v>
      </c>
      <c r="N127" s="27">
        <v>99.8</v>
      </c>
      <c r="O127" s="27">
        <v>102.7</v>
      </c>
      <c r="P127" s="27">
        <v>99.6</v>
      </c>
      <c r="Q127" s="165" t="s">
        <v>90</v>
      </c>
      <c r="R127" s="161">
        <v>5</v>
      </c>
    </row>
    <row r="128" spans="2:108" ht="16.5" customHeight="1" x14ac:dyDescent="0.25">
      <c r="B128" s="162"/>
      <c r="C128" s="164"/>
      <c r="D128" s="32">
        <f>IF(D127=0,"",IF(D127&gt;P127,2,IF(D127=P127,1,0)))</f>
        <v>2</v>
      </c>
      <c r="E128" s="32">
        <f>IF(E127=0,"",IF(E127&gt;O127,2,IF(E127=O127,1,0)))</f>
        <v>0</v>
      </c>
      <c r="F128" s="32">
        <f>IF(F127=0,"",IF(F127&gt;N127,2,IF(F127=N127,1,0)))</f>
        <v>0</v>
      </c>
      <c r="G128" s="32">
        <f>IF(G127=0,"",IF(G127&gt;M127,2,IF(G127=M127,1,0)))</f>
        <v>0</v>
      </c>
      <c r="H128" s="106"/>
      <c r="I128" s="24"/>
      <c r="J128" s="25"/>
      <c r="K128" s="26"/>
      <c r="L128" s="106"/>
      <c r="M128" s="32">
        <f>IF(M127=0,"",IF(M127&gt;G127,2,IF(M127=G127,1,0)))</f>
        <v>2</v>
      </c>
      <c r="N128" s="32">
        <f>IF(N127=0,"",IF(N127&gt;F127,2,IF(N127=F127,1,0)))</f>
        <v>2</v>
      </c>
      <c r="O128" s="32">
        <f>IF(O127=0,"",IF(O127&gt;E127,2,IF(E127=O127,1,0)))</f>
        <v>2</v>
      </c>
      <c r="P128" s="32">
        <f>IF(P127=0,"",IF(P127&gt;D127,2,IF(P127=D127,1,0)))</f>
        <v>0</v>
      </c>
      <c r="Q128" s="166"/>
      <c r="R128" s="162"/>
    </row>
    <row r="129" spans="2:108" ht="30" customHeight="1" x14ac:dyDescent="0.25">
      <c r="B129" s="161">
        <v>6</v>
      </c>
      <c r="C129" s="163" t="s">
        <v>66</v>
      </c>
      <c r="D129" s="27">
        <v>98</v>
      </c>
      <c r="E129" s="27">
        <v>95.4</v>
      </c>
      <c r="F129" s="27">
        <v>96.5</v>
      </c>
      <c r="G129" s="27">
        <v>100.6</v>
      </c>
      <c r="H129" s="28">
        <f>IF(SUM(D129:G129)=0,0,SUM(D129:G129))</f>
        <v>390.5</v>
      </c>
      <c r="I129" s="29">
        <f>IF(SUM(D130:H130)=0,0,SUM(D130:H130))</f>
        <v>6</v>
      </c>
      <c r="J129" s="30" t="s">
        <v>15</v>
      </c>
      <c r="K129" s="31">
        <f>IF(SUM(M130:P130)=0,0,SUM(M130:P130))</f>
        <v>2</v>
      </c>
      <c r="L129" s="28">
        <f>IF(SUM(M129:P129)=0,0,SUM(M129:P129))</f>
        <v>379.1</v>
      </c>
      <c r="M129" s="27">
        <v>92.9</v>
      </c>
      <c r="N129" s="27">
        <v>97.9</v>
      </c>
      <c r="O129" s="27">
        <v>95</v>
      </c>
      <c r="P129" s="27">
        <v>93.3</v>
      </c>
      <c r="Q129" s="165" t="s">
        <v>112</v>
      </c>
      <c r="R129" s="161">
        <v>7</v>
      </c>
    </row>
    <row r="130" spans="2:108" ht="16.5" customHeight="1" x14ac:dyDescent="0.25">
      <c r="B130" s="162"/>
      <c r="C130" s="164"/>
      <c r="D130" s="32">
        <f>IF(D129=0,"",IF(D129&gt;P129,2,IF(D129=P129,1,0)))</f>
        <v>2</v>
      </c>
      <c r="E130" s="32">
        <f>IF(E129=0,"",IF(E129&gt;O129,2,IF(E129=O129,1,0)))</f>
        <v>2</v>
      </c>
      <c r="F130" s="32">
        <f>IF(F129=0,"",IF(F129&gt;N129,2,IF(F129=N129,1,0)))</f>
        <v>0</v>
      </c>
      <c r="G130" s="32">
        <f>IF(G129=0,"",IF(G129&gt;M129,2,IF(G129=M129,1,0)))</f>
        <v>2</v>
      </c>
      <c r="H130" s="106"/>
      <c r="I130" s="24"/>
      <c r="J130" s="25"/>
      <c r="K130" s="26"/>
      <c r="L130" s="106"/>
      <c r="M130" s="32">
        <f>IF(M129=0,"",IF(M129&gt;G129,2,IF(M129=G129,1,0)))</f>
        <v>0</v>
      </c>
      <c r="N130" s="32">
        <f>IF(N129=0,"",IF(N129&gt;F129,2,IF(N129=F129,1,0)))</f>
        <v>2</v>
      </c>
      <c r="O130" s="32">
        <f>IF(O129=0,"",IF(O129&gt;E129,2,IF(E129=O129,1,0)))</f>
        <v>0</v>
      </c>
      <c r="P130" s="32">
        <f>IF(P129=0,"",IF(P129&gt;D129,2,IF(P129=D129,1,0)))</f>
        <v>0</v>
      </c>
      <c r="Q130" s="166"/>
      <c r="R130" s="162"/>
    </row>
    <row r="131" spans="2:108" ht="16.5" customHeight="1" x14ac:dyDescent="0.25">
      <c r="B131" s="33"/>
      <c r="C131" s="167" t="str">
        <f>IF(AND(H131=0,L131=0),"",IF(OR(I131&gt;K131,K131&gt;I131),"kein Stechen erforderlich","Stechen"))</f>
        <v>kein Stechen erforderlich</v>
      </c>
      <c r="D131" s="168"/>
      <c r="E131" s="169"/>
      <c r="F131" s="170" t="s">
        <v>16</v>
      </c>
      <c r="G131" s="171"/>
      <c r="H131" s="34">
        <f>IF(SUM(H125:H130)=0,0,SUM(H125:H130))</f>
        <v>1171.8</v>
      </c>
      <c r="I131" s="107">
        <f>IF(SUM(I125:I130)=0,0,SUM(I125:I130))</f>
        <v>8</v>
      </c>
      <c r="J131" s="36" t="s">
        <v>15</v>
      </c>
      <c r="K131" s="108">
        <f>IF(SUM(K125:K130)=0,0,SUM(K125:K130))</f>
        <v>16</v>
      </c>
      <c r="L131" s="34">
        <f>IF(SUM(L125:L130)=0,0,SUM(L125:L130))</f>
        <v>1186.5</v>
      </c>
      <c r="M131" s="170" t="s">
        <v>16</v>
      </c>
      <c r="N131" s="171"/>
      <c r="O131" s="172" t="str">
        <f>C131</f>
        <v>kein Stechen erforderlich</v>
      </c>
      <c r="P131" s="173"/>
      <c r="Q131" s="174"/>
      <c r="R131" s="33"/>
      <c r="Y131" s="38"/>
      <c r="Z131" s="39"/>
      <c r="AA131" s="39"/>
      <c r="AB131" s="39"/>
      <c r="AC131" s="39"/>
      <c r="AE131" s="40"/>
      <c r="AF131" s="40"/>
      <c r="AG131" s="40"/>
      <c r="AH131" s="40"/>
      <c r="AI131" s="40"/>
      <c r="AK131" s="40"/>
      <c r="AL131" s="40"/>
      <c r="AM131" s="40"/>
      <c r="AN131" s="40"/>
      <c r="AO131" s="40"/>
      <c r="AQ131" s="40"/>
      <c r="AR131" s="40"/>
      <c r="AS131" s="40"/>
      <c r="AT131" s="40"/>
      <c r="AU131" s="40"/>
      <c r="AW131" s="40"/>
      <c r="AX131" s="40"/>
      <c r="AY131" s="40"/>
      <c r="AZ131" s="40"/>
      <c r="BA131" s="40"/>
      <c r="BC131" s="40"/>
      <c r="BD131" s="40"/>
      <c r="BE131" s="40"/>
      <c r="BF131" s="40"/>
      <c r="BG131" s="40"/>
      <c r="BI131" s="40"/>
      <c r="BJ131" s="40"/>
      <c r="BK131" s="40"/>
      <c r="BL131" s="40"/>
      <c r="BM131" s="40"/>
      <c r="BO131" s="40"/>
      <c r="BP131" s="40"/>
      <c r="BQ131" s="40"/>
      <c r="BR131" s="40"/>
      <c r="BS131" s="40"/>
      <c r="BU131" s="40"/>
      <c r="BV131" s="40"/>
      <c r="BW131" s="40"/>
      <c r="BX131" s="40"/>
      <c r="BY131" s="40"/>
      <c r="CA131" s="40"/>
      <c r="CB131" s="40"/>
      <c r="CC131" s="40"/>
      <c r="CD131" s="40"/>
      <c r="CE131" s="40"/>
      <c r="CG131" s="40"/>
      <c r="CH131" s="40"/>
      <c r="CI131" s="40"/>
      <c r="CJ131" s="40"/>
      <c r="CK131" s="40"/>
      <c r="CM131" s="40"/>
      <c r="CN131" s="40"/>
      <c r="CO131" s="40"/>
      <c r="CP131" s="40"/>
      <c r="CQ131" s="40"/>
      <c r="CS131" s="40"/>
      <c r="CT131" s="40"/>
      <c r="CU131" s="40"/>
      <c r="CV131" s="40"/>
      <c r="CW131" s="40"/>
      <c r="CY131" s="40"/>
      <c r="CZ131" s="40"/>
      <c r="DA131" s="40"/>
      <c r="DB131" s="40"/>
      <c r="DC131" s="40"/>
    </row>
    <row r="132" spans="2:108" ht="16.5" customHeight="1" thickBot="1" x14ac:dyDescent="0.3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Y132" s="38"/>
      <c r="Z132" s="39"/>
      <c r="AA132" s="39"/>
      <c r="AB132" s="39"/>
      <c r="AC132" s="39"/>
      <c r="AE132" s="40"/>
      <c r="AF132" s="40"/>
      <c r="AG132" s="40"/>
      <c r="AH132" s="40"/>
      <c r="AI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W132" s="40"/>
      <c r="AX132" s="40"/>
      <c r="AY132" s="40"/>
      <c r="AZ132" s="40"/>
      <c r="BA132" s="40"/>
      <c r="BC132" s="40"/>
      <c r="BD132" s="40"/>
      <c r="BE132" s="40"/>
      <c r="BF132" s="40"/>
      <c r="BG132" s="40"/>
      <c r="BI132" s="40"/>
      <c r="BJ132" s="40"/>
      <c r="BK132" s="40"/>
      <c r="BL132" s="40"/>
      <c r="BM132" s="40"/>
      <c r="BO132" s="40"/>
      <c r="BP132" s="40"/>
      <c r="BQ132" s="40"/>
      <c r="BR132" s="40"/>
      <c r="BS132" s="40"/>
      <c r="BU132" s="40"/>
      <c r="BV132" s="40"/>
      <c r="BW132" s="40"/>
      <c r="BX132" s="40"/>
      <c r="BY132" s="40"/>
      <c r="CA132" s="40"/>
      <c r="CB132" s="40"/>
      <c r="CC132" s="40"/>
      <c r="CD132" s="40"/>
      <c r="CE132" s="40"/>
      <c r="CG132" s="40"/>
      <c r="CH132" s="40"/>
      <c r="CI132" s="40"/>
      <c r="CJ132" s="40"/>
      <c r="CK132" s="40"/>
      <c r="CM132" s="40"/>
      <c r="CN132" s="40"/>
      <c r="CO132" s="40"/>
      <c r="CP132" s="40"/>
      <c r="CQ132" s="40"/>
      <c r="CS132" s="40"/>
      <c r="CT132" s="40"/>
      <c r="CU132" s="40"/>
      <c r="CV132" s="40"/>
      <c r="CW132" s="40"/>
      <c r="CY132" s="40"/>
      <c r="CZ132" s="40"/>
      <c r="DA132" s="40"/>
      <c r="DB132" s="40"/>
      <c r="DC132" s="40"/>
    </row>
    <row r="133" spans="2:108" ht="16.5" customHeight="1" thickBot="1" x14ac:dyDescent="0.3">
      <c r="C133" s="153" t="str">
        <f>IF(C131="Stechen",B122,"")</f>
        <v/>
      </c>
      <c r="D133" s="154"/>
      <c r="E133" s="154"/>
      <c r="F133" s="155" t="s">
        <v>17</v>
      </c>
      <c r="G133" s="156"/>
      <c r="H133" s="155" t="s">
        <v>18</v>
      </c>
      <c r="I133" s="157"/>
      <c r="J133" s="156"/>
      <c r="K133" s="155" t="s">
        <v>19</v>
      </c>
      <c r="L133" s="156"/>
      <c r="M133" s="155" t="s">
        <v>20</v>
      </c>
      <c r="N133" s="156"/>
      <c r="O133" s="154" t="str">
        <f>IF(O131="Stechen",M122,"")</f>
        <v/>
      </c>
      <c r="P133" s="154"/>
      <c r="Q133" s="158"/>
      <c r="Y133" s="38"/>
      <c r="Z133" s="39"/>
      <c r="AA133" s="39"/>
      <c r="AB133" s="39"/>
      <c r="AC133" s="39"/>
      <c r="AE133" s="40"/>
      <c r="AF133" s="40"/>
      <c r="AG133" s="40"/>
      <c r="AH133" s="40"/>
      <c r="AI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W133" s="40"/>
      <c r="AX133" s="40"/>
      <c r="AY133" s="40"/>
      <c r="AZ133" s="40"/>
      <c r="BA133" s="40"/>
      <c r="BC133" s="40"/>
      <c r="BD133" s="40"/>
      <c r="BE133" s="40"/>
      <c r="BF133" s="40"/>
      <c r="BG133" s="40"/>
      <c r="BI133" s="40"/>
      <c r="BJ133" s="40"/>
      <c r="BK133" s="40"/>
      <c r="BL133" s="40"/>
      <c r="BM133" s="40"/>
      <c r="BO133" s="40"/>
      <c r="BP133" s="40"/>
      <c r="BQ133" s="40"/>
      <c r="BR133" s="40"/>
      <c r="BS133" s="40"/>
      <c r="BU133" s="40"/>
      <c r="BV133" s="40"/>
      <c r="BW133" s="40"/>
      <c r="BX133" s="40"/>
      <c r="BY133" s="40"/>
      <c r="CA133" s="40"/>
      <c r="CB133" s="40"/>
      <c r="CC133" s="40"/>
      <c r="CD133" s="40"/>
      <c r="CE133" s="40"/>
      <c r="CG133" s="40"/>
      <c r="CH133" s="40"/>
      <c r="CI133" s="40"/>
      <c r="CJ133" s="40"/>
      <c r="CK133" s="40"/>
      <c r="CM133" s="40"/>
      <c r="CN133" s="40"/>
      <c r="CO133" s="40"/>
      <c r="CP133" s="40"/>
      <c r="CQ133" s="40"/>
      <c r="CS133" s="40"/>
      <c r="CT133" s="40"/>
      <c r="CU133" s="40"/>
      <c r="CV133" s="40"/>
      <c r="CW133" s="40"/>
      <c r="CY133" s="40"/>
      <c r="CZ133" s="40"/>
      <c r="DA133" s="40"/>
      <c r="DB133" s="40"/>
      <c r="DC133" s="40"/>
    </row>
    <row r="134" spans="2:108" ht="16.5" customHeight="1" x14ac:dyDescent="0.25">
      <c r="B134" s="175" t="s">
        <v>14</v>
      </c>
      <c r="C134" s="175"/>
      <c r="D134" s="176" t="s">
        <v>21</v>
      </c>
      <c r="E134" s="176"/>
      <c r="F134" s="41">
        <v>1</v>
      </c>
      <c r="G134" s="42">
        <v>2</v>
      </c>
      <c r="H134" s="41">
        <v>3</v>
      </c>
      <c r="I134" s="177">
        <v>4</v>
      </c>
      <c r="J134" s="178"/>
      <c r="K134" s="41">
        <v>5</v>
      </c>
      <c r="L134" s="42">
        <v>6</v>
      </c>
      <c r="M134" s="41">
        <v>7</v>
      </c>
      <c r="N134" s="42">
        <v>8</v>
      </c>
      <c r="O134" s="176" t="s">
        <v>21</v>
      </c>
      <c r="P134" s="176"/>
      <c r="Q134" s="179" t="s">
        <v>14</v>
      </c>
      <c r="R134" s="179"/>
      <c r="Y134" s="38"/>
      <c r="Z134" s="39"/>
      <c r="AA134" s="39"/>
      <c r="AB134" s="39"/>
      <c r="AC134" s="39"/>
      <c r="AE134" s="40"/>
      <c r="AF134" s="40"/>
      <c r="AG134" s="40"/>
      <c r="AH134" s="40"/>
      <c r="AI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W134" s="40"/>
      <c r="AX134" s="40"/>
      <c r="AY134" s="40"/>
      <c r="AZ134" s="40"/>
      <c r="BA134" s="40"/>
      <c r="BC134" s="40"/>
      <c r="BD134" s="40"/>
      <c r="BE134" s="40"/>
      <c r="BF134" s="40"/>
      <c r="BG134" s="40"/>
      <c r="BI134" s="40"/>
      <c r="BJ134" s="40"/>
      <c r="BK134" s="40"/>
      <c r="BL134" s="40"/>
      <c r="BM134" s="40"/>
      <c r="BO134" s="40"/>
      <c r="BP134" s="40"/>
      <c r="BQ134" s="40"/>
      <c r="BR134" s="40"/>
      <c r="BS134" s="40"/>
      <c r="BU134" s="40"/>
      <c r="BV134" s="40"/>
      <c r="BW134" s="40"/>
      <c r="BX134" s="40"/>
      <c r="BY134" s="40"/>
      <c r="CA134" s="40"/>
      <c r="CB134" s="40"/>
      <c r="CC134" s="40"/>
      <c r="CD134" s="40"/>
      <c r="CE134" s="40"/>
      <c r="CG134" s="40"/>
      <c r="CH134" s="40"/>
      <c r="CI134" s="40"/>
      <c r="CJ134" s="40"/>
      <c r="CK134" s="40"/>
      <c r="CM134" s="40"/>
      <c r="CN134" s="40"/>
      <c r="CO134" s="40"/>
      <c r="CP134" s="40"/>
      <c r="CQ134" s="40"/>
      <c r="CS134" s="40"/>
      <c r="CT134" s="40"/>
      <c r="CU134" s="40"/>
      <c r="CV134" s="40"/>
      <c r="CW134" s="40"/>
      <c r="CY134" s="40"/>
      <c r="CZ134" s="40"/>
      <c r="DA134" s="40"/>
      <c r="DB134" s="40"/>
      <c r="DC134" s="40"/>
    </row>
    <row r="135" spans="2:108" ht="16.5" customHeight="1" x14ac:dyDescent="0.25">
      <c r="B135" s="145">
        <f>IF(SUM(F136,H136,K136,M136)=0,0,SUM(F136,H136,K136,M136))</f>
        <v>0</v>
      </c>
      <c r="C135" s="136" t="s">
        <v>22</v>
      </c>
      <c r="D135" s="138" t="s">
        <v>23</v>
      </c>
      <c r="E135" s="138"/>
      <c r="F135" s="43"/>
      <c r="G135" s="104"/>
      <c r="H135" s="43"/>
      <c r="I135" s="139"/>
      <c r="J135" s="140"/>
      <c r="K135" s="43"/>
      <c r="L135" s="104"/>
      <c r="M135" s="43"/>
      <c r="N135" s="104"/>
      <c r="O135" s="141" t="s">
        <v>23</v>
      </c>
      <c r="P135" s="138"/>
      <c r="Q135" s="149" t="s">
        <v>22</v>
      </c>
      <c r="R135" s="145">
        <f>IF(SUM(N136,L136,I136,G136)=0,0,SUM(N136,L136,I136,G136))</f>
        <v>0</v>
      </c>
      <c r="Y135" s="38"/>
      <c r="Z135" s="39"/>
      <c r="AA135" s="39"/>
      <c r="AB135" s="39"/>
      <c r="AC135" s="39"/>
      <c r="AD135" s="39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</row>
    <row r="136" spans="2:108" ht="16.5" customHeight="1" x14ac:dyDescent="0.25">
      <c r="B136" s="146"/>
      <c r="C136" s="137"/>
      <c r="D136" s="138" t="s">
        <v>14</v>
      </c>
      <c r="E136" s="142"/>
      <c r="F136" s="45" t="str">
        <f>IF(F135="","",IF(F135&gt;G135,2,IF(F135=G135,1,0)))</f>
        <v/>
      </c>
      <c r="G136" s="46" t="str">
        <f>IF(G135="","",IF(G135&gt;F135,2,IF(G135=F135,1,0)))</f>
        <v/>
      </c>
      <c r="H136" s="45" t="str">
        <f>IF(H135="","",IF(H135&gt;I135,2,IF(H135=I135,1,0)))</f>
        <v/>
      </c>
      <c r="I136" s="159" t="str">
        <f>IF(I135="","",IF(I135&gt;H135,2,IF(I135=H135,1,0)))</f>
        <v/>
      </c>
      <c r="J136" s="160" t="str">
        <f>IF(J135="","",IF(J135&gt;I135,2,IF(J135=I135,1,"")))</f>
        <v/>
      </c>
      <c r="K136" s="45" t="str">
        <f>IF(K135="","",IF(K135&gt;L135,2,IF(K135=L135,1,0)))</f>
        <v/>
      </c>
      <c r="L136" s="46" t="str">
        <f>IF(L135="","",IF(L135&gt;K135,2,IF(L135=K135,1,0)))</f>
        <v/>
      </c>
      <c r="M136" s="45" t="str">
        <f>IF(M135="","",IF(M135&gt;N135,2,IF(M135=N135,1,0)))</f>
        <v/>
      </c>
      <c r="N136" s="46" t="str">
        <f>IF(N135="","",IF(N135&gt;M135,2,IF(N135=M135,1,0)))</f>
        <v/>
      </c>
      <c r="O136" s="141" t="s">
        <v>14</v>
      </c>
      <c r="P136" s="138"/>
      <c r="Q136" s="150"/>
      <c r="R136" s="146"/>
      <c r="Y136" s="38"/>
      <c r="Z136" s="39"/>
      <c r="AA136" s="39"/>
      <c r="AB136" s="39"/>
      <c r="AC136" s="39"/>
      <c r="AD136" s="39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</row>
    <row r="137" spans="2:108" ht="16.5" customHeight="1" x14ac:dyDescent="0.25">
      <c r="B137" s="145">
        <f>IF(SUM(F138,H138,K138,M138)=0,0,SUM(F138,H138,K138,M138))</f>
        <v>0</v>
      </c>
      <c r="C137" s="136" t="s">
        <v>24</v>
      </c>
      <c r="D137" s="138" t="s">
        <v>23</v>
      </c>
      <c r="E137" s="138"/>
      <c r="F137" s="43"/>
      <c r="G137" s="104"/>
      <c r="H137" s="43"/>
      <c r="I137" s="139"/>
      <c r="J137" s="140"/>
      <c r="K137" s="43"/>
      <c r="L137" s="104"/>
      <c r="M137" s="43"/>
      <c r="N137" s="104"/>
      <c r="O137" s="141" t="s">
        <v>23</v>
      </c>
      <c r="P137" s="138"/>
      <c r="Q137" s="149" t="s">
        <v>24</v>
      </c>
      <c r="R137" s="145">
        <f>IF(SUM(N138,L138,I138,G138)=0,0,SUM(N138,L138,I138,G138))</f>
        <v>0</v>
      </c>
      <c r="Y137" s="38"/>
      <c r="Z137" s="39"/>
      <c r="AA137" s="39"/>
      <c r="AB137" s="39"/>
      <c r="AC137" s="39"/>
      <c r="AD137" s="39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</row>
    <row r="138" spans="2:108" ht="16.5" customHeight="1" x14ac:dyDescent="0.25">
      <c r="B138" s="146"/>
      <c r="C138" s="137"/>
      <c r="D138" s="138" t="s">
        <v>14</v>
      </c>
      <c r="E138" s="142"/>
      <c r="F138" s="47" t="str">
        <f>IF(F137="","",IF(F137&gt;G137,2,IF(F137=G137,1,0)))</f>
        <v/>
      </c>
      <c r="G138" s="48" t="str">
        <f>IF(G137="","",IF(G137&gt;F137,2,IF(G137=F137,1,0)))</f>
        <v/>
      </c>
      <c r="H138" s="47" t="str">
        <f>IF(H137="","",IF(H137&gt;I137,2,IF(H137=I137,1,0)))</f>
        <v/>
      </c>
      <c r="I138" s="143" t="str">
        <f>IF(I137="","",IF(I137&gt;H137,2,IF(I137=H137,1,0)))</f>
        <v/>
      </c>
      <c r="J138" s="144" t="str">
        <f>IF(J137="","",IF(J137&gt;I137,2,IF(J137=I137,1,"")))</f>
        <v/>
      </c>
      <c r="K138" s="47" t="str">
        <f>IF(K137="","",IF(K137&gt;L137,2,IF(K137=L137,1,0)))</f>
        <v/>
      </c>
      <c r="L138" s="48" t="str">
        <f>IF(L137="","",IF(L137&gt;K137,2,IF(L137=K137,1,0)))</f>
        <v/>
      </c>
      <c r="M138" s="47" t="str">
        <f>IF(M137="","",IF(M137&gt;N137,2,IF(M137=N137,1,0)))</f>
        <v/>
      </c>
      <c r="N138" s="48" t="str">
        <f>IF(N137="","",IF(N137&gt;M137,2,IF(N137=M137,1,0)))</f>
        <v/>
      </c>
      <c r="O138" s="141" t="s">
        <v>14</v>
      </c>
      <c r="P138" s="138"/>
      <c r="Q138" s="150"/>
      <c r="R138" s="146"/>
      <c r="Y138" s="38"/>
      <c r="Z138" s="39"/>
      <c r="AA138" s="39"/>
      <c r="AB138" s="39"/>
      <c r="AC138" s="39"/>
      <c r="AD138" s="39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</row>
    <row r="139" spans="2:108" ht="16.5" customHeight="1" x14ac:dyDescent="0.25">
      <c r="B139" s="145">
        <f>IF(SUM(F140,H140,K140,M140)=0,0,SUM(F140,H140,K140,M140))</f>
        <v>0</v>
      </c>
      <c r="C139" s="136" t="s">
        <v>25</v>
      </c>
      <c r="D139" s="138" t="s">
        <v>23</v>
      </c>
      <c r="E139" s="138"/>
      <c r="F139" s="49"/>
      <c r="G139" s="50"/>
      <c r="H139" s="49"/>
      <c r="I139" s="147"/>
      <c r="J139" s="148"/>
      <c r="K139" s="49"/>
      <c r="L139" s="50"/>
      <c r="M139" s="49"/>
      <c r="N139" s="50"/>
      <c r="O139" s="141" t="s">
        <v>23</v>
      </c>
      <c r="P139" s="138"/>
      <c r="Q139" s="149" t="s">
        <v>25</v>
      </c>
      <c r="R139" s="145">
        <f>IF(SUM(N140,L140,I140,G140)=0,0,SUM(N140,L140,I140,G140))</f>
        <v>0</v>
      </c>
      <c r="Y139" s="38"/>
      <c r="Z139" s="39"/>
      <c r="AA139" s="39"/>
      <c r="AB139" s="39"/>
      <c r="AC139" s="39"/>
      <c r="AD139" s="39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</row>
    <row r="140" spans="2:108" ht="16.5" customHeight="1" thickBot="1" x14ac:dyDescent="0.3">
      <c r="B140" s="146"/>
      <c r="C140" s="137"/>
      <c r="D140" s="138" t="s">
        <v>14</v>
      </c>
      <c r="E140" s="138"/>
      <c r="F140" s="51" t="str">
        <f>IF(F139="","",IF(F139&gt;G139,2,IF(F139=G139,1,0)))</f>
        <v/>
      </c>
      <c r="G140" s="105" t="str">
        <f>IF(G139="","",IF(G139&gt;F139,2,IF(G139=F139,1,0)))</f>
        <v/>
      </c>
      <c r="H140" s="51" t="str">
        <f>IF(H139="","",IF(H139&gt;I139,2,IF(H139=I139,1,0)))</f>
        <v/>
      </c>
      <c r="I140" s="151" t="str">
        <f>IF(I139="","",IF(I139&gt;H139,2,IF(I139=H139,1,0)))</f>
        <v/>
      </c>
      <c r="J140" s="152" t="str">
        <f>IF(J139="","",IF(J139&gt;I139,2,IF(J139=I139,1,"")))</f>
        <v/>
      </c>
      <c r="K140" s="51" t="str">
        <f>IF(K139="","",IF(K139&gt;L139,2,IF(K139=L139,1,0)))</f>
        <v/>
      </c>
      <c r="L140" s="105" t="str">
        <f>IF(L139="","",IF(L139&gt;K139,2,IF(L139=K139,1,0)))</f>
        <v/>
      </c>
      <c r="M140" s="51" t="str">
        <f>IF(M139="","",IF(M139&gt;N139,2,IF(M139=N139,1,0)))</f>
        <v/>
      </c>
      <c r="N140" s="105" t="str">
        <f>IF(N139="","",IF(N139&gt;M139,2,IF(N139=M139,1,0)))</f>
        <v/>
      </c>
      <c r="O140" s="138" t="s">
        <v>14</v>
      </c>
      <c r="P140" s="138"/>
      <c r="Q140" s="150"/>
      <c r="R140" s="146"/>
      <c r="Y140" s="38"/>
      <c r="Z140" s="39"/>
      <c r="AA140" s="39"/>
      <c r="AB140" s="39"/>
      <c r="AC140" s="39"/>
      <c r="AD140" s="39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</row>
    <row r="141" spans="2:108" ht="18.75" customHeight="1" x14ac:dyDescent="0.25">
      <c r="B141" s="53"/>
      <c r="D141" s="103"/>
      <c r="E141" s="55">
        <f>IF(I131=K131,1,0)</f>
        <v>0</v>
      </c>
      <c r="F141" s="56">
        <f>IF(B135&gt;R135,1,0)</f>
        <v>0</v>
      </c>
      <c r="G141" s="56">
        <f>IF(B137&gt;R137,1,0)</f>
        <v>0</v>
      </c>
      <c r="H141" s="56">
        <f>IF(B139&gt;R139,1,0)</f>
        <v>0</v>
      </c>
      <c r="I141" s="56">
        <f>SUM(E141:H141)</f>
        <v>0</v>
      </c>
      <c r="J141" s="57"/>
      <c r="K141" s="56">
        <f>SUM(L141:O141)</f>
        <v>0</v>
      </c>
      <c r="L141" s="56">
        <f>IF(R139&gt;B139,1,0)</f>
        <v>0</v>
      </c>
      <c r="M141" s="56">
        <f>IF(R137&gt;B137,1,0)</f>
        <v>0</v>
      </c>
      <c r="N141" s="56">
        <f>IF(R135&gt;B135,1,0)</f>
        <v>0</v>
      </c>
      <c r="O141" s="58">
        <f>IF(K131=I131,1,0)</f>
        <v>0</v>
      </c>
      <c r="P141" s="59"/>
      <c r="R141" s="53"/>
      <c r="Y141" s="38"/>
      <c r="Z141" s="39"/>
      <c r="AA141" s="39"/>
      <c r="AB141" s="39"/>
      <c r="AC141" s="39"/>
      <c r="AD141" s="39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</row>
  </sheetData>
  <mergeCells count="35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D114:F114"/>
    <mergeCell ref="H114:I114"/>
    <mergeCell ref="J114:M114"/>
    <mergeCell ref="O114:Q114"/>
    <mergeCell ref="B125:B126"/>
    <mergeCell ref="C125:C126"/>
    <mergeCell ref="Q125:Q126"/>
    <mergeCell ref="R125:R126"/>
    <mergeCell ref="B127:B128"/>
    <mergeCell ref="C127:C128"/>
    <mergeCell ref="Q127:Q128"/>
    <mergeCell ref="R127:R128"/>
    <mergeCell ref="D116:P116"/>
    <mergeCell ref="D117:P117"/>
    <mergeCell ref="D118:P118"/>
    <mergeCell ref="D120:H120"/>
    <mergeCell ref="K120:M120"/>
    <mergeCell ref="B122:G122"/>
    <mergeCell ref="I122:K122"/>
    <mergeCell ref="M122:R122"/>
    <mergeCell ref="B129:B130"/>
    <mergeCell ref="C129:C130"/>
    <mergeCell ref="Q129:Q130"/>
    <mergeCell ref="R129:R130"/>
    <mergeCell ref="C131:E131"/>
    <mergeCell ref="F131:G131"/>
    <mergeCell ref="M131:N131"/>
    <mergeCell ref="O131:Q131"/>
    <mergeCell ref="B134:C134"/>
    <mergeCell ref="D134:E134"/>
    <mergeCell ref="I134:J134"/>
    <mergeCell ref="O134:P134"/>
    <mergeCell ref="Q134:R134"/>
    <mergeCell ref="Q139:Q140"/>
    <mergeCell ref="R139:R140"/>
    <mergeCell ref="D140:E140"/>
    <mergeCell ref="I140:J140"/>
    <mergeCell ref="O140:P140"/>
    <mergeCell ref="Q137:Q138"/>
    <mergeCell ref="R137:R138"/>
    <mergeCell ref="O138:P138"/>
    <mergeCell ref="B132:R132"/>
    <mergeCell ref="C133:E133"/>
    <mergeCell ref="F133:G133"/>
    <mergeCell ref="H133:J133"/>
    <mergeCell ref="K133:L133"/>
    <mergeCell ref="M133:N133"/>
    <mergeCell ref="O133:Q133"/>
    <mergeCell ref="B135:B136"/>
    <mergeCell ref="C135:C136"/>
    <mergeCell ref="D135:E135"/>
    <mergeCell ref="Q135:Q136"/>
    <mergeCell ref="R135:R136"/>
    <mergeCell ref="D136:E136"/>
    <mergeCell ref="I136:J136"/>
    <mergeCell ref="O136:P136"/>
    <mergeCell ref="B137:B138"/>
    <mergeCell ref="C137:C138"/>
    <mergeCell ref="D137:E137"/>
    <mergeCell ref="I137:J137"/>
    <mergeCell ref="O137:P137"/>
    <mergeCell ref="D138:E138"/>
    <mergeCell ref="I138:J138"/>
    <mergeCell ref="I135:J135"/>
    <mergeCell ref="O135:P135"/>
    <mergeCell ref="B139:B140"/>
    <mergeCell ref="C139:C140"/>
    <mergeCell ref="D139:E139"/>
    <mergeCell ref="I139:J139"/>
    <mergeCell ref="O139:P139"/>
  </mergeCells>
  <conditionalFormatting sqref="H66 H10 H38 H94 H122">
    <cfRule type="expression" dxfId="151" priority="23">
      <formula>H10=L10</formula>
    </cfRule>
    <cfRule type="expression" dxfId="150" priority="24">
      <formula>H10&gt;L10</formula>
    </cfRule>
  </conditionalFormatting>
  <conditionalFormatting sqref="L66 L10 L38 L94 L122">
    <cfRule type="expression" dxfId="149" priority="21">
      <formula>L10=H10</formula>
    </cfRule>
    <cfRule type="expression" dxfId="148" priority="22">
      <formula>L10&gt;H10</formula>
    </cfRule>
  </conditionalFormatting>
  <conditionalFormatting sqref="I15 I13 I17">
    <cfRule type="expression" dxfId="147" priority="18">
      <formula>I13=K13</formula>
    </cfRule>
    <cfRule type="expression" dxfId="146" priority="19">
      <formula>I13&gt;K13</formula>
    </cfRule>
  </conditionalFormatting>
  <conditionalFormatting sqref="K13 K15 K17">
    <cfRule type="expression" dxfId="145" priority="17">
      <formula>K13=I13</formula>
    </cfRule>
    <cfRule type="expression" dxfId="144" priority="20">
      <formula>K13&gt;I13</formula>
    </cfRule>
  </conditionalFormatting>
  <conditionalFormatting sqref="I43 I41 I45">
    <cfRule type="expression" dxfId="143" priority="14">
      <formula>I41=K41</formula>
    </cfRule>
    <cfRule type="expression" dxfId="142" priority="15">
      <formula>I41&gt;K41</formula>
    </cfRule>
  </conditionalFormatting>
  <conditionalFormatting sqref="K41 K43 K45">
    <cfRule type="expression" dxfId="141" priority="13">
      <formula>K41=I41</formula>
    </cfRule>
    <cfRule type="expression" dxfId="140" priority="16">
      <formula>K41&gt;I41</formula>
    </cfRule>
  </conditionalFormatting>
  <conditionalFormatting sqref="I71 I69 I73">
    <cfRule type="expression" dxfId="139" priority="10">
      <formula>I69=K69</formula>
    </cfRule>
    <cfRule type="expression" dxfId="138" priority="11">
      <formula>I69&gt;K69</formula>
    </cfRule>
  </conditionalFormatting>
  <conditionalFormatting sqref="K69 K71 K73">
    <cfRule type="expression" dxfId="137" priority="9">
      <formula>K69=I69</formula>
    </cfRule>
    <cfRule type="expression" dxfId="136" priority="12">
      <formula>K69&gt;I69</formula>
    </cfRule>
  </conditionalFormatting>
  <conditionalFormatting sqref="I99 I97 I101">
    <cfRule type="expression" dxfId="135" priority="6">
      <formula>I97=K97</formula>
    </cfRule>
    <cfRule type="expression" dxfId="134" priority="7">
      <formula>I97&gt;K97</formula>
    </cfRule>
  </conditionalFormatting>
  <conditionalFormatting sqref="K97 K99 K101">
    <cfRule type="expression" dxfId="133" priority="5">
      <formula>K97=I97</formula>
    </cfRule>
    <cfRule type="expression" dxfId="132" priority="8">
      <formula>K97&gt;I97</formula>
    </cfRule>
  </conditionalFormatting>
  <conditionalFormatting sqref="I127 I125 I129">
    <cfRule type="expression" dxfId="131" priority="2">
      <formula>I125=K125</formula>
    </cfRule>
    <cfRule type="expression" dxfId="130" priority="3">
      <formula>I125&gt;K125</formula>
    </cfRule>
  </conditionalFormatting>
  <conditionalFormatting sqref="K125 K127 K129">
    <cfRule type="expression" dxfId="129" priority="1">
      <formula>K125=I125</formula>
    </cfRule>
    <cfRule type="expression" dxfId="128" priority="4">
      <formula>K125&gt;I125</formula>
    </cfRule>
  </conditionalFormatting>
  <dataValidations count="1">
    <dataValidation type="list" allowBlank="1" showInputMessage="1" showErrorMessage="1" sqref="B10:G10 M10:R10 B38:G38 M38:R38 B66:G66 M66:R66 B94:G94 M94:R94 B122:G122 M122:R122" xr:uid="{AA8BC105-2BCC-4007-B28E-0E3AFCA006B8}">
      <formula1>Vereinsname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88A2-4104-4260-932E-E6542CFC2544}">
  <sheetPr>
    <pageSetUpPr fitToPage="1"/>
  </sheetPr>
  <dimension ref="C1:R34"/>
  <sheetViews>
    <sheetView zoomScale="70" zoomScaleNormal="70" workbookViewId="0">
      <selection activeCell="C11" sqref="C11:G12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5.42578125" customWidth="1"/>
    <col min="14" max="14" width="39.42578125" customWidth="1"/>
    <col min="15" max="15" width="13.140625" customWidth="1"/>
    <col min="16" max="17" width="13.28515625" customWidth="1"/>
  </cols>
  <sheetData>
    <row r="1" spans="3:17" ht="21" x14ac:dyDescent="0.35">
      <c r="C1" s="200" t="s">
        <v>45</v>
      </c>
      <c r="D1" s="201"/>
      <c r="E1" s="201"/>
      <c r="F1" s="201"/>
      <c r="G1" s="202"/>
      <c r="M1" s="96"/>
      <c r="N1" s="96"/>
      <c r="O1" s="96"/>
      <c r="P1" s="96"/>
      <c r="Q1" s="96"/>
    </row>
    <row r="2" spans="3:17" ht="31.5" x14ac:dyDescent="0.35">
      <c r="C2" s="60"/>
      <c r="D2" s="102" t="s">
        <v>16</v>
      </c>
      <c r="E2" s="61" t="s">
        <v>26</v>
      </c>
      <c r="F2" s="62" t="s">
        <v>27</v>
      </c>
      <c r="G2" s="62" t="s">
        <v>28</v>
      </c>
      <c r="M2" s="93"/>
      <c r="N2" s="93"/>
      <c r="O2" s="100"/>
      <c r="P2" s="98"/>
      <c r="Q2" s="98"/>
    </row>
    <row r="3" spans="3:17" ht="21" x14ac:dyDescent="0.35">
      <c r="C3" s="60" t="s">
        <v>29</v>
      </c>
      <c r="D3" s="63" t="s">
        <v>49</v>
      </c>
      <c r="E3" s="63">
        <f>SUM('Tabelle 4.Rd.'!E3+'Tabelle 5.Rd.'!E21)</f>
        <v>15</v>
      </c>
      <c r="F3" s="63">
        <f>SUM('Tabelle 4.Rd.'!F3+'Tabelle 5.Rd.'!F21)</f>
        <v>85</v>
      </c>
      <c r="G3" s="64">
        <f>SUM('Tabelle 4.Rd.'!G3+'Tabelle 5.Rd.'!G21)</f>
        <v>5937.2</v>
      </c>
      <c r="M3" s="93"/>
      <c r="N3" s="93"/>
      <c r="O3" s="93"/>
      <c r="P3" s="93"/>
      <c r="Q3" s="101"/>
    </row>
    <row r="4" spans="3:17" ht="21" x14ac:dyDescent="0.35">
      <c r="C4" s="60" t="s">
        <v>31</v>
      </c>
      <c r="D4" s="60" t="s">
        <v>54</v>
      </c>
      <c r="E4" s="63">
        <f>SUM('Tabelle 4.Rd.'!E4+'Tabelle 5.Rd.'!E25)</f>
        <v>14</v>
      </c>
      <c r="F4" s="63">
        <f>SUM('Tabelle 4.Rd.'!F4+'Tabelle 5.Rd.'!F25)</f>
        <v>79</v>
      </c>
      <c r="G4" s="64">
        <f>SUM('Tabelle 4.Rd.'!G4+'Tabelle 5.Rd.'!G25)</f>
        <v>5847.6</v>
      </c>
      <c r="M4" s="93"/>
      <c r="N4" s="93"/>
      <c r="O4" s="93"/>
      <c r="P4" s="93"/>
      <c r="Q4" s="101"/>
    </row>
    <row r="5" spans="3:17" ht="21" x14ac:dyDescent="0.35">
      <c r="C5" s="60" t="s">
        <v>32</v>
      </c>
      <c r="D5" s="60" t="s">
        <v>51</v>
      </c>
      <c r="E5" s="63">
        <f>SUM('Tabelle 4.Rd.'!E5+'Tabelle 5.Rd.'!E23)</f>
        <v>12</v>
      </c>
      <c r="F5" s="63">
        <f>SUM('Tabelle 4.Rd.'!F5+'Tabelle 5.Rd.'!F23)</f>
        <v>72</v>
      </c>
      <c r="G5" s="64">
        <f>SUM('Tabelle 4.Rd.'!G5+'Tabelle 5.Rd.'!G23)</f>
        <v>5934</v>
      </c>
      <c r="M5" s="93"/>
      <c r="N5" s="93"/>
      <c r="O5" s="93"/>
      <c r="P5" s="93"/>
      <c r="Q5" s="101"/>
    </row>
    <row r="6" spans="3:17" ht="21" x14ac:dyDescent="0.35">
      <c r="C6" s="63" t="s">
        <v>33</v>
      </c>
      <c r="D6" s="60" t="s">
        <v>53</v>
      </c>
      <c r="E6" s="63">
        <f>SUM('Tabelle 4.Rd.'!E7+'Tabelle 5.Rd.'!E24)</f>
        <v>12</v>
      </c>
      <c r="F6" s="63">
        <f>SUM('Tabelle 4.Rd.'!F7+'Tabelle 5.Rd.'!F24)</f>
        <v>69</v>
      </c>
      <c r="G6" s="64">
        <f>SUM('Tabelle 4.Rd.'!G7+'Tabelle 5.Rd.'!G24)</f>
        <v>5880.5999999999995</v>
      </c>
      <c r="M6" s="93"/>
      <c r="N6" s="93"/>
      <c r="O6" s="93"/>
      <c r="P6" s="93"/>
      <c r="Q6" s="101"/>
    </row>
    <row r="7" spans="3:17" ht="21" x14ac:dyDescent="0.35">
      <c r="C7" s="60" t="s">
        <v>34</v>
      </c>
      <c r="D7" s="60" t="s">
        <v>56</v>
      </c>
      <c r="E7" s="63">
        <f>SUM('Tabelle 4.Rd.'!E6+'Tabelle 5.Rd.'!E27)</f>
        <v>9</v>
      </c>
      <c r="F7" s="63">
        <f>SUM('Tabelle 4.Rd.'!F6+'Tabelle 5.Rd.'!F27)</f>
        <v>66</v>
      </c>
      <c r="G7" s="64">
        <f>SUM('Tabelle 4.Rd.'!G6+'Tabelle 5.Rd.'!G27)</f>
        <v>5856.2000000000007</v>
      </c>
      <c r="M7" s="93"/>
      <c r="N7" s="93"/>
      <c r="O7" s="93"/>
      <c r="P7" s="93"/>
      <c r="Q7" s="101"/>
    </row>
    <row r="8" spans="3:17" ht="21" x14ac:dyDescent="0.35">
      <c r="C8" s="60" t="s">
        <v>35</v>
      </c>
      <c r="D8" s="60" t="s">
        <v>55</v>
      </c>
      <c r="E8" s="63">
        <f>SUM('Tabelle 4.Rd.'!E8+'Tabelle 5.Rd.'!E26)</f>
        <v>6</v>
      </c>
      <c r="F8" s="63">
        <f>SUM('Tabelle 4.Rd.'!F8+'Tabelle 5.Rd.'!F26)</f>
        <v>68</v>
      </c>
      <c r="G8" s="64">
        <f>SUM('Tabelle 4.Rd.'!G8+'Tabelle 5.Rd.'!G26)</f>
        <v>5944.9000000000005</v>
      </c>
      <c r="M8" s="93"/>
      <c r="N8" s="93"/>
      <c r="O8" s="93"/>
      <c r="P8" s="93"/>
      <c r="Q8" s="101"/>
    </row>
    <row r="9" spans="3:17" ht="21" x14ac:dyDescent="0.35">
      <c r="C9" s="60" t="s">
        <v>36</v>
      </c>
      <c r="D9" s="60" t="s">
        <v>48</v>
      </c>
      <c r="E9" s="63">
        <f>SUM('Tabelle 4.Rd.'!E9+'Tabelle 5.Rd.'!E28)</f>
        <v>4</v>
      </c>
      <c r="F9" s="63">
        <f>SUM('Tabelle 4.Rd.'!F9+'Tabelle 5.Rd.'!F28)</f>
        <v>50</v>
      </c>
      <c r="G9" s="64">
        <f>SUM('Tabelle 4.Rd.'!G9+'Tabelle 5.Rd.'!G28)</f>
        <v>5862.5</v>
      </c>
      <c r="M9" s="93"/>
      <c r="N9" s="93"/>
      <c r="O9" s="93"/>
      <c r="P9" s="93"/>
      <c r="Q9" s="101"/>
    </row>
    <row r="10" spans="3:17" ht="21" x14ac:dyDescent="0.35">
      <c r="C10" s="220" t="s">
        <v>37</v>
      </c>
      <c r="D10" s="220" t="s">
        <v>57</v>
      </c>
      <c r="E10" s="221">
        <f>SUM('Tabelle 4.Rd.'!E10+'Tabelle 5.Rd.'!E22)</f>
        <v>3</v>
      </c>
      <c r="F10" s="221">
        <f>SUM('Tabelle 4.Rd.'!F10+'Tabelle 5.Rd.'!F22)</f>
        <v>55</v>
      </c>
      <c r="G10" s="223">
        <f>SUM('Tabelle 4.Rd.'!G10+'Tabelle 5.Rd.'!G22)</f>
        <v>5916</v>
      </c>
      <c r="M10" s="93"/>
      <c r="N10" s="93"/>
      <c r="O10" s="93"/>
      <c r="P10" s="93"/>
      <c r="Q10" s="101"/>
    </row>
    <row r="11" spans="3:17" ht="21" x14ac:dyDescent="0.35">
      <c r="C11" s="217" t="s">
        <v>38</v>
      </c>
      <c r="D11" s="217" t="s">
        <v>52</v>
      </c>
      <c r="E11" s="218">
        <f>SUM('Tabelle 4.Rd.'!E12+'Tabelle 5.Rd.'!E29)</f>
        <v>0</v>
      </c>
      <c r="F11" s="218">
        <f>SUM('Tabelle 4.Rd.'!F12+'Tabelle 5.Rd.'!F29)</f>
        <v>30</v>
      </c>
      <c r="G11" s="224">
        <f>SUM('Tabelle 4.Rd.'!G12+'Tabelle 5.Rd.'!G29)</f>
        <v>5743.4000000000005</v>
      </c>
      <c r="M11" s="93"/>
      <c r="N11" s="93"/>
      <c r="O11" s="93"/>
      <c r="P11" s="93"/>
      <c r="Q11" s="101"/>
    </row>
    <row r="12" spans="3:17" ht="21" x14ac:dyDescent="0.35">
      <c r="C12" s="217" t="s">
        <v>39</v>
      </c>
      <c r="D12" s="217" t="s">
        <v>50</v>
      </c>
      <c r="E12" s="218">
        <f>SUM('Tabelle 4.Rd.'!E11+'Tabelle 5.Rd.'!E30)</f>
        <v>0</v>
      </c>
      <c r="F12" s="218">
        <f>SUM('Tabelle 4.Rd.'!F11+'Tabelle 5.Rd.'!F30)</f>
        <v>26</v>
      </c>
      <c r="G12" s="224">
        <f>SUM('Tabelle 4.Rd.'!G11+'Tabelle 5.Rd.'!G30)</f>
        <v>5776.1</v>
      </c>
      <c r="M12" s="93"/>
      <c r="N12" s="93"/>
      <c r="O12" s="93"/>
      <c r="P12" s="93"/>
      <c r="Q12" s="101"/>
    </row>
    <row r="13" spans="3:17" ht="21" x14ac:dyDescent="0.35">
      <c r="C13" s="65"/>
      <c r="D13" s="65"/>
      <c r="E13" s="65"/>
      <c r="F13" s="66"/>
      <c r="G13" s="67"/>
      <c r="K13" s="65"/>
      <c r="L13" s="65"/>
      <c r="M13" s="65"/>
      <c r="N13" s="65"/>
      <c r="O13" s="65"/>
      <c r="P13" s="66"/>
      <c r="Q13" s="67"/>
    </row>
    <row r="14" spans="3:17" ht="21" x14ac:dyDescent="0.35">
      <c r="C14" s="65"/>
      <c r="D14" s="65"/>
      <c r="E14" s="65"/>
      <c r="F14" s="66"/>
      <c r="G14" s="67"/>
      <c r="K14" s="65"/>
      <c r="L14" s="65"/>
      <c r="M14" s="65"/>
      <c r="N14" s="65"/>
      <c r="O14" s="65"/>
      <c r="P14" s="66"/>
      <c r="Q14" s="67"/>
    </row>
    <row r="15" spans="3:17" ht="21" x14ac:dyDescent="0.35">
      <c r="C15" s="65"/>
      <c r="D15" s="65"/>
      <c r="E15" s="65"/>
      <c r="F15" s="66"/>
      <c r="G15" s="67"/>
      <c r="K15" s="65"/>
      <c r="L15" s="65"/>
      <c r="M15" s="65"/>
      <c r="N15" s="65"/>
      <c r="O15" s="65"/>
      <c r="P15" s="66"/>
      <c r="Q15" s="67"/>
    </row>
    <row r="16" spans="3:17" ht="21" x14ac:dyDescent="0.35">
      <c r="C16" s="65"/>
      <c r="D16" s="65"/>
      <c r="E16" s="65"/>
      <c r="F16" s="66"/>
      <c r="G16" s="67"/>
      <c r="K16" s="65"/>
      <c r="L16" s="65"/>
      <c r="M16" s="65"/>
      <c r="N16" s="65"/>
      <c r="O16" s="65"/>
      <c r="P16" s="66"/>
      <c r="Q16" s="67"/>
    </row>
    <row r="17" spans="3:18" ht="21" x14ac:dyDescent="0.35">
      <c r="C17" s="65"/>
      <c r="D17" s="65"/>
      <c r="E17" s="65"/>
      <c r="F17" s="66"/>
      <c r="G17" s="67"/>
      <c r="K17" s="65"/>
      <c r="L17" s="65"/>
      <c r="M17" s="65"/>
      <c r="N17" s="65"/>
      <c r="O17" s="65"/>
      <c r="P17" s="66"/>
      <c r="Q17" s="67"/>
    </row>
    <row r="18" spans="3:18" ht="21.75" thickBot="1" x14ac:dyDescent="0.4">
      <c r="C18" s="65"/>
      <c r="D18" s="65"/>
      <c r="E18" s="65"/>
      <c r="F18" s="66"/>
      <c r="G18" s="66"/>
      <c r="K18" s="65"/>
      <c r="L18" s="93"/>
      <c r="M18" s="93"/>
      <c r="N18" s="93"/>
      <c r="O18" s="93"/>
      <c r="P18" s="94"/>
      <c r="Q18" s="94"/>
      <c r="R18" s="95"/>
    </row>
    <row r="19" spans="3:18" ht="21" x14ac:dyDescent="0.35">
      <c r="C19" s="203" t="str">
        <f>$C$1</f>
        <v>Tabelle LG Landesliga  2018/2019</v>
      </c>
      <c r="D19" s="204"/>
      <c r="E19" s="204"/>
      <c r="F19" s="204"/>
      <c r="G19" s="205"/>
      <c r="K19" s="65"/>
      <c r="L19" s="93"/>
      <c r="M19" s="96"/>
      <c r="N19" s="96"/>
      <c r="O19" s="96"/>
      <c r="P19" s="96"/>
      <c r="Q19" s="96"/>
      <c r="R19" s="97"/>
    </row>
    <row r="20" spans="3:18" ht="33" x14ac:dyDescent="0.35">
      <c r="C20" s="60"/>
      <c r="D20" s="102" t="s">
        <v>129</v>
      </c>
      <c r="E20" s="62" t="s">
        <v>41</v>
      </c>
      <c r="F20" s="62" t="s">
        <v>27</v>
      </c>
      <c r="G20" s="62" t="s">
        <v>28</v>
      </c>
      <c r="K20" s="65"/>
      <c r="L20" s="93"/>
      <c r="M20" s="93"/>
      <c r="N20" s="93"/>
      <c r="O20" s="98"/>
      <c r="P20" s="98"/>
      <c r="Q20" s="98"/>
      <c r="R20" s="97"/>
    </row>
    <row r="21" spans="3:18" ht="21" x14ac:dyDescent="0.35">
      <c r="C21" s="60" t="s">
        <v>29</v>
      </c>
      <c r="D21" s="63" t="s">
        <v>49</v>
      </c>
      <c r="E21" s="63">
        <v>3</v>
      </c>
      <c r="F21" s="68">
        <v>22</v>
      </c>
      <c r="G21" s="69">
        <v>1197.7</v>
      </c>
      <c r="K21" s="65"/>
      <c r="L21" s="93"/>
      <c r="M21" s="93"/>
      <c r="N21" s="93"/>
      <c r="O21" s="93"/>
      <c r="P21" s="94"/>
      <c r="Q21" s="99"/>
      <c r="R21" s="97"/>
    </row>
    <row r="22" spans="3:18" ht="21" x14ac:dyDescent="0.35">
      <c r="C22" s="60" t="s">
        <v>31</v>
      </c>
      <c r="D22" s="63" t="s">
        <v>57</v>
      </c>
      <c r="E22" s="60">
        <v>3</v>
      </c>
      <c r="F22" s="70">
        <v>18</v>
      </c>
      <c r="G22" s="71">
        <v>1187.5999999999999</v>
      </c>
      <c r="K22" s="65"/>
      <c r="L22" s="93"/>
      <c r="M22" s="93"/>
      <c r="N22" s="93"/>
      <c r="O22" s="93"/>
      <c r="P22" s="94"/>
      <c r="Q22" s="99"/>
      <c r="R22" s="97"/>
    </row>
    <row r="23" spans="3:18" ht="21" x14ac:dyDescent="0.35">
      <c r="C23" s="60" t="s">
        <v>32</v>
      </c>
      <c r="D23" s="63" t="s">
        <v>51</v>
      </c>
      <c r="E23" s="60">
        <v>3</v>
      </c>
      <c r="F23" s="70">
        <v>16</v>
      </c>
      <c r="G23" s="71">
        <v>1186.5</v>
      </c>
      <c r="K23" s="65"/>
      <c r="L23" s="93"/>
      <c r="M23" s="93"/>
      <c r="N23" s="93"/>
      <c r="O23" s="93"/>
      <c r="P23" s="94"/>
      <c r="Q23" s="99"/>
      <c r="R23" s="97"/>
    </row>
    <row r="24" spans="3:18" ht="21" x14ac:dyDescent="0.35">
      <c r="C24" s="63" t="s">
        <v>33</v>
      </c>
      <c r="D24" s="63" t="s">
        <v>53</v>
      </c>
      <c r="E24" s="60">
        <v>3</v>
      </c>
      <c r="F24" s="70">
        <v>14</v>
      </c>
      <c r="G24" s="71">
        <v>1180.5</v>
      </c>
      <c r="K24" s="65"/>
      <c r="L24" s="93"/>
      <c r="M24" s="93"/>
      <c r="N24" s="93"/>
      <c r="O24" s="93"/>
      <c r="P24" s="94"/>
      <c r="Q24" s="99"/>
      <c r="R24" s="97"/>
    </row>
    <row r="25" spans="3:18" ht="21" x14ac:dyDescent="0.35">
      <c r="C25" s="60" t="s">
        <v>33</v>
      </c>
      <c r="D25" s="63" t="s">
        <v>54</v>
      </c>
      <c r="E25" s="60">
        <v>3</v>
      </c>
      <c r="F25" s="70">
        <v>14</v>
      </c>
      <c r="G25" s="71">
        <v>1172.0999999999999</v>
      </c>
      <c r="K25" s="65"/>
      <c r="L25" s="93"/>
      <c r="M25" s="93"/>
      <c r="N25" s="93"/>
      <c r="O25" s="93"/>
      <c r="P25" s="94"/>
      <c r="Q25" s="99"/>
      <c r="R25" s="97"/>
    </row>
    <row r="26" spans="3:18" ht="21" x14ac:dyDescent="0.35">
      <c r="C26" s="60" t="s">
        <v>35</v>
      </c>
      <c r="D26" s="63" t="s">
        <v>55</v>
      </c>
      <c r="E26" s="60">
        <v>0</v>
      </c>
      <c r="F26" s="70">
        <v>10</v>
      </c>
      <c r="G26" s="71">
        <v>1177.8</v>
      </c>
      <c r="K26" s="65"/>
      <c r="L26" s="65"/>
      <c r="M26" s="65"/>
      <c r="N26" s="65"/>
      <c r="O26" s="65"/>
      <c r="P26" s="66"/>
      <c r="Q26" s="90"/>
      <c r="R26" s="89"/>
    </row>
    <row r="27" spans="3:18" ht="21" x14ac:dyDescent="0.35">
      <c r="C27" s="60" t="s">
        <v>36</v>
      </c>
      <c r="D27" s="63" t="s">
        <v>56</v>
      </c>
      <c r="E27" s="60">
        <v>0</v>
      </c>
      <c r="F27" s="70">
        <v>10</v>
      </c>
      <c r="G27" s="71">
        <v>1153.0999999999999</v>
      </c>
      <c r="K27" s="65"/>
      <c r="L27" s="65"/>
      <c r="M27" s="65"/>
      <c r="N27" s="65"/>
      <c r="O27" s="65"/>
      <c r="P27" s="66"/>
      <c r="Q27" s="90"/>
      <c r="R27" s="89"/>
    </row>
    <row r="28" spans="3:18" ht="21" x14ac:dyDescent="0.35">
      <c r="C28" s="60" t="s">
        <v>37</v>
      </c>
      <c r="D28" s="63" t="s">
        <v>48</v>
      </c>
      <c r="E28" s="60">
        <v>0</v>
      </c>
      <c r="F28" s="70">
        <v>8</v>
      </c>
      <c r="G28" s="71">
        <v>1171.8</v>
      </c>
      <c r="K28" s="65"/>
      <c r="L28" s="65"/>
      <c r="M28" s="65"/>
      <c r="N28" s="65"/>
      <c r="O28" s="65"/>
      <c r="P28" s="66"/>
      <c r="Q28" s="90"/>
      <c r="R28" s="89"/>
    </row>
    <row r="29" spans="3:18" ht="21" x14ac:dyDescent="0.35">
      <c r="C29" s="60" t="s">
        <v>38</v>
      </c>
      <c r="D29" s="63" t="s">
        <v>52</v>
      </c>
      <c r="E29" s="60">
        <v>0</v>
      </c>
      <c r="F29" s="70">
        <v>6</v>
      </c>
      <c r="G29" s="71">
        <v>1154.8</v>
      </c>
      <c r="K29" s="65"/>
      <c r="L29" s="65"/>
      <c r="M29" s="65"/>
      <c r="N29" s="65"/>
      <c r="O29" s="65"/>
      <c r="P29" s="66"/>
      <c r="Q29" s="90"/>
      <c r="R29" s="89"/>
    </row>
    <row r="30" spans="3:18" ht="21" x14ac:dyDescent="0.35">
      <c r="C30" s="60" t="s">
        <v>39</v>
      </c>
      <c r="D30" s="63" t="s">
        <v>50</v>
      </c>
      <c r="E30" s="60">
        <v>0</v>
      </c>
      <c r="F30" s="70">
        <v>2</v>
      </c>
      <c r="G30" s="71">
        <v>1148</v>
      </c>
      <c r="K30" s="65"/>
      <c r="L30" s="65"/>
      <c r="M30" s="65"/>
      <c r="N30" s="65"/>
      <c r="O30" s="65"/>
      <c r="P30" s="66"/>
      <c r="Q30" s="90"/>
      <c r="R30" s="89"/>
    </row>
    <row r="31" spans="3:18" ht="21" x14ac:dyDescent="0.35">
      <c r="C31" s="65"/>
      <c r="D31" s="65"/>
      <c r="E31" s="65"/>
      <c r="F31" s="66"/>
      <c r="G31" s="66"/>
      <c r="K31" s="65"/>
      <c r="L31" s="65"/>
      <c r="M31" s="65"/>
      <c r="N31" s="65"/>
      <c r="O31" s="65"/>
      <c r="P31" s="66"/>
      <c r="Q31" s="66"/>
      <c r="R31" s="89"/>
    </row>
    <row r="32" spans="3:18" ht="21" x14ac:dyDescent="0.35">
      <c r="C32" s="72" t="s">
        <v>42</v>
      </c>
      <c r="D32" s="72"/>
      <c r="E32" s="72"/>
      <c r="F32" s="72"/>
      <c r="G32" s="72"/>
      <c r="H32" s="73"/>
      <c r="K32" s="65"/>
      <c r="L32" s="65"/>
      <c r="M32" s="91"/>
      <c r="N32" s="91"/>
      <c r="O32" s="91"/>
      <c r="P32" s="91"/>
      <c r="Q32" s="91"/>
      <c r="R32" s="89"/>
    </row>
    <row r="33" spans="3:18" ht="21" x14ac:dyDescent="0.35">
      <c r="C33" s="72" t="s">
        <v>43</v>
      </c>
      <c r="D33" s="72"/>
      <c r="E33" s="72"/>
      <c r="F33" s="72"/>
      <c r="G33" s="72"/>
      <c r="H33" s="73"/>
      <c r="K33" s="65"/>
      <c r="L33" s="65"/>
      <c r="M33" s="91"/>
      <c r="N33" s="91"/>
      <c r="O33" s="91"/>
      <c r="P33" s="91"/>
      <c r="Q33" s="91"/>
      <c r="R33" s="89"/>
    </row>
    <row r="34" spans="3:18" ht="21" x14ac:dyDescent="0.35">
      <c r="C34" s="74"/>
      <c r="K34" s="65"/>
      <c r="L34" s="65"/>
      <c r="M34" s="92"/>
      <c r="N34" s="89"/>
      <c r="O34" s="89"/>
      <c r="P34" s="89"/>
      <c r="Q34" s="89"/>
      <c r="R34" s="89"/>
    </row>
  </sheetData>
  <sortState ref="D3:G12">
    <sortCondition descending="1" ref="E3:E12"/>
    <sortCondition descending="1" ref="F3:F12"/>
    <sortCondition descending="1" ref="G3:G12"/>
  </sortState>
  <mergeCells count="2">
    <mergeCell ref="C1:G1"/>
    <mergeCell ref="C19:G19"/>
  </mergeCells>
  <dataValidations count="1">
    <dataValidation type="list" allowBlank="1" showInputMessage="1" showErrorMessage="1" sqref="D21:D30" xr:uid="{696220ED-CC78-41CA-9B4C-8B0A9B6DA924}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58655-DBCF-49F5-A0B1-4BFA962624E9}">
  <dimension ref="A2:DD141"/>
  <sheetViews>
    <sheetView workbookViewId="0">
      <selection activeCell="I26" sqref="I26:J26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2851562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2851562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180" t="s">
        <v>1</v>
      </c>
      <c r="E2" s="180"/>
      <c r="F2" s="180"/>
      <c r="G2" s="111">
        <v>6</v>
      </c>
      <c r="H2" s="181" t="s">
        <v>2</v>
      </c>
      <c r="I2" s="181"/>
      <c r="J2" s="182">
        <v>43477</v>
      </c>
      <c r="K2" s="183"/>
      <c r="L2" s="183"/>
      <c r="M2" s="183"/>
      <c r="N2" s="2" t="s">
        <v>3</v>
      </c>
      <c r="O2" s="184" t="s">
        <v>122</v>
      </c>
      <c r="P2" s="184"/>
      <c r="Q2" s="184"/>
    </row>
    <row r="3" spans="2:18" ht="19.5" customHeight="1" x14ac:dyDescent="0.25"/>
    <row r="4" spans="2:18" ht="19.5" customHeight="1" x14ac:dyDescent="0.25">
      <c r="D4" s="190" t="s">
        <v>4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2:18" ht="19.5" customHeight="1" x14ac:dyDescent="0.25">
      <c r="D5" s="192" t="s">
        <v>47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2:18" ht="19.5" customHeight="1" x14ac:dyDescent="0.25">
      <c r="D6" s="190" t="s">
        <v>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18" ht="19.5" customHeight="1" x14ac:dyDescent="0.25"/>
    <row r="8" spans="2:18" ht="16.5" customHeight="1" x14ac:dyDescent="0.25">
      <c r="D8" s="193" t="s">
        <v>1</v>
      </c>
      <c r="E8" s="194"/>
      <c r="F8" s="194"/>
      <c r="G8" s="194"/>
      <c r="H8" s="194"/>
      <c r="I8" s="6">
        <f>$G$2</f>
        <v>6</v>
      </c>
      <c r="J8" s="113"/>
      <c r="K8" s="195" t="s">
        <v>6</v>
      </c>
      <c r="L8" s="195"/>
      <c r="M8" s="195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196" t="s">
        <v>56</v>
      </c>
      <c r="C10" s="197"/>
      <c r="D10" s="197"/>
      <c r="E10" s="197"/>
      <c r="F10" s="197"/>
      <c r="G10" s="198"/>
      <c r="H10" s="10">
        <f>IF(I19=0,0,IF(I19&gt;K19,3,IF(AND(I19=K19,I29=K29),1,I29)))</f>
        <v>0</v>
      </c>
      <c r="I10" s="199" t="s">
        <v>7</v>
      </c>
      <c r="J10" s="199"/>
      <c r="K10" s="199"/>
      <c r="L10" s="10">
        <f>IF(K19=0,0,IF(K19&gt;I19,3,IF(AND(K19=I19,K29=I29),1,K29)))</f>
        <v>3</v>
      </c>
      <c r="M10" s="196" t="s">
        <v>55</v>
      </c>
      <c r="N10" s="197"/>
      <c r="O10" s="197"/>
      <c r="P10" s="197"/>
      <c r="Q10" s="197"/>
      <c r="R10" s="198"/>
    </row>
    <row r="11" spans="2:18" ht="16.5" customHeight="1" thickBot="1" x14ac:dyDescent="0.3">
      <c r="C11" s="1" t="s">
        <v>125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06">
        <v>10</v>
      </c>
      <c r="C13" s="207" t="s">
        <v>72</v>
      </c>
      <c r="D13" s="17">
        <v>98.5</v>
      </c>
      <c r="E13" s="17">
        <v>97.1</v>
      </c>
      <c r="F13" s="17">
        <v>98.2</v>
      </c>
      <c r="G13" s="17">
        <v>99.5</v>
      </c>
      <c r="H13" s="18">
        <f>IF(SUM(D13:G13)=0,0,SUM(D13:G13))</f>
        <v>393.3</v>
      </c>
      <c r="I13" s="19">
        <f>IF(SUM(D14:H14)=0,0,SUM(D14:H14))</f>
        <v>2</v>
      </c>
      <c r="J13" s="20" t="s">
        <v>15</v>
      </c>
      <c r="K13" s="21">
        <f>IF(SUM(M14:P14)=0,0,SUM(M14:P14))</f>
        <v>6</v>
      </c>
      <c r="L13" s="18">
        <f>IF(SUM(M13:P13)=0,0,SUM(M13:P13))</f>
        <v>401.6</v>
      </c>
      <c r="M13" s="17">
        <v>98.7</v>
      </c>
      <c r="N13" s="17">
        <v>100.9</v>
      </c>
      <c r="O13" s="17">
        <v>99.2</v>
      </c>
      <c r="P13" s="17">
        <v>102.8</v>
      </c>
      <c r="Q13" s="210" t="s">
        <v>78</v>
      </c>
      <c r="R13" s="206">
        <v>11</v>
      </c>
    </row>
    <row r="14" spans="2:18" ht="16.5" customHeight="1" x14ac:dyDescent="0.25">
      <c r="B14" s="162"/>
      <c r="C14" s="164"/>
      <c r="D14" s="22">
        <f>IF(D13=0,"",IF(D13&gt;P13,2,IF(D13=P13,1,0)))</f>
        <v>0</v>
      </c>
      <c r="E14" s="22">
        <f>IF(E13=0,"",IF(E13&gt;O13,2,IF(E13=O13,1,0)))</f>
        <v>0</v>
      </c>
      <c r="F14" s="22">
        <f>IF(F13=0,"",IF(F13&gt;N13,2,IF(F13=N13,1,0)))</f>
        <v>0</v>
      </c>
      <c r="G14" s="22">
        <f>IF(G13=0,"",IF(G13&gt;M13,2,IF(G13=M13,1,0)))</f>
        <v>2</v>
      </c>
      <c r="H14" s="112"/>
      <c r="I14" s="24"/>
      <c r="J14" s="25"/>
      <c r="K14" s="26"/>
      <c r="L14" s="112"/>
      <c r="M14" s="22">
        <f>IF(M13=0,"",IF(M13&gt;G13,2,IF(M13=G13,1,0)))</f>
        <v>0</v>
      </c>
      <c r="N14" s="22">
        <f>IF(N13=0,"",IF(N13&gt;F13,2,IF(N13=F13,1,0)))</f>
        <v>2</v>
      </c>
      <c r="O14" s="22">
        <f>IF(O13=0,"",IF(O13&gt;E13,2,IF(E13=O13,1,0)))</f>
        <v>2</v>
      </c>
      <c r="P14" s="22">
        <f>IF(P13=0,"",IF(P13&gt;D13,2,IF(P13=D13,1,0)))</f>
        <v>2</v>
      </c>
      <c r="Q14" s="189"/>
      <c r="R14" s="162"/>
    </row>
    <row r="15" spans="2:18" ht="30" customHeight="1" x14ac:dyDescent="0.25">
      <c r="B15" s="161">
        <v>12</v>
      </c>
      <c r="C15" s="208" t="s">
        <v>70</v>
      </c>
      <c r="D15" s="27">
        <v>99.2</v>
      </c>
      <c r="E15" s="27">
        <v>100.2</v>
      </c>
      <c r="F15" s="27">
        <v>97.6</v>
      </c>
      <c r="G15" s="27">
        <v>97.5</v>
      </c>
      <c r="H15" s="28">
        <f>IF(SUM(D15:G15)=0,0,SUM(D15:G15))</f>
        <v>394.5</v>
      </c>
      <c r="I15" s="29">
        <f>IF(SUM(D16:H16)=0,0,SUM(D16:H16))</f>
        <v>4</v>
      </c>
      <c r="J15" s="30" t="s">
        <v>15</v>
      </c>
      <c r="K15" s="31">
        <f>IF(SUM(M16:P16)=0,0,SUM(M16:P16))</f>
        <v>4</v>
      </c>
      <c r="L15" s="28">
        <f>IF(SUM(M15:P15)=0,0,SUM(M15:P15))</f>
        <v>397</v>
      </c>
      <c r="M15" s="27">
        <v>101.3</v>
      </c>
      <c r="N15" s="27">
        <v>101.1</v>
      </c>
      <c r="O15" s="27">
        <v>98.1</v>
      </c>
      <c r="P15" s="27">
        <v>96.5</v>
      </c>
      <c r="Q15" s="209" t="s">
        <v>80</v>
      </c>
      <c r="R15" s="161">
        <v>13</v>
      </c>
    </row>
    <row r="16" spans="2:18" ht="16.5" customHeight="1" x14ac:dyDescent="0.25">
      <c r="B16" s="162"/>
      <c r="C16" s="164"/>
      <c r="D16" s="32">
        <f>IF(D15=0,"",IF(D15&gt;P15,2,IF(D15=P15,1,0)))</f>
        <v>2</v>
      </c>
      <c r="E16" s="32">
        <f>IF(E15=0,"",IF(E15&gt;O15,2,IF(E15=O15,1,0)))</f>
        <v>2</v>
      </c>
      <c r="F16" s="32">
        <f>IF(F15=0,"",IF(F15&gt;N15,2,IF(F15=N15,1,0)))</f>
        <v>0</v>
      </c>
      <c r="G16" s="32">
        <f>IF(G15=0,"",IF(G15&gt;M15,2,IF(G15=M15,1,0)))</f>
        <v>0</v>
      </c>
      <c r="H16" s="112"/>
      <c r="I16" s="24"/>
      <c r="J16" s="25"/>
      <c r="K16" s="26"/>
      <c r="L16" s="112"/>
      <c r="M16" s="32">
        <f>IF(M15=0,"",IF(M15&gt;G15,2,IF(M15=G15,1,0)))</f>
        <v>2</v>
      </c>
      <c r="N16" s="32">
        <f>IF(N15=0,"",IF(N15&gt;F15,2,IF(N15=F15,1,0)))</f>
        <v>2</v>
      </c>
      <c r="O16" s="32">
        <f>IF(O15=0,"",IF(O15&gt;E15,2,IF(E15=O15,1,0)))</f>
        <v>0</v>
      </c>
      <c r="P16" s="32">
        <f>IF(P15=0,"",IF(P15&gt;D15,2,IF(P15=D15,1,0)))</f>
        <v>0</v>
      </c>
      <c r="Q16" s="166"/>
      <c r="R16" s="162"/>
    </row>
    <row r="17" spans="2:108" ht="30" customHeight="1" x14ac:dyDescent="0.25">
      <c r="B17" s="161">
        <v>14</v>
      </c>
      <c r="C17" s="208" t="s">
        <v>126</v>
      </c>
      <c r="D17" s="27">
        <v>90.5</v>
      </c>
      <c r="E17" s="27">
        <v>91.9</v>
      </c>
      <c r="F17" s="27">
        <v>95.6</v>
      </c>
      <c r="G17" s="27">
        <v>89.5</v>
      </c>
      <c r="H17" s="28">
        <f>IF(SUM(D17:G17)=0,0,SUM(D17:G17))</f>
        <v>367.5</v>
      </c>
      <c r="I17" s="29">
        <f>IF(SUM(D18:H18)=0,0,SUM(D18:H18))</f>
        <v>0</v>
      </c>
      <c r="J17" s="30" t="s">
        <v>15</v>
      </c>
      <c r="K17" s="31">
        <f>IF(SUM(M18:P18)=0,0,SUM(M18:P18))</f>
        <v>8</v>
      </c>
      <c r="L17" s="28">
        <f>IF(SUM(M17:P17)=0,0,SUM(M17:P17))</f>
        <v>391.1</v>
      </c>
      <c r="M17" s="27">
        <v>96</v>
      </c>
      <c r="N17" s="27">
        <v>97</v>
      </c>
      <c r="O17" s="27">
        <v>99.8</v>
      </c>
      <c r="P17" s="27">
        <v>98.3</v>
      </c>
      <c r="Q17" s="209" t="s">
        <v>76</v>
      </c>
      <c r="R17" s="161">
        <v>15</v>
      </c>
    </row>
    <row r="18" spans="2:108" ht="16.5" customHeight="1" x14ac:dyDescent="0.25">
      <c r="B18" s="162"/>
      <c r="C18" s="164"/>
      <c r="D18" s="32">
        <f>IF(D17=0,"",IF(D17&gt;P17,2,IF(D17=P17,1,0)))</f>
        <v>0</v>
      </c>
      <c r="E18" s="32">
        <f>IF(E17=0,"",IF(E17&gt;O17,2,IF(E17=O17,1,0)))</f>
        <v>0</v>
      </c>
      <c r="F18" s="32">
        <f>IF(F17=0,"",IF(F17&gt;N17,2,IF(F17=N17,1,0)))</f>
        <v>0</v>
      </c>
      <c r="G18" s="32">
        <f>IF(G17=0,"",IF(G17&gt;M17,2,IF(G17=M17,1,0)))</f>
        <v>0</v>
      </c>
      <c r="H18" s="112"/>
      <c r="I18" s="24"/>
      <c r="J18" s="25"/>
      <c r="K18" s="26"/>
      <c r="L18" s="112"/>
      <c r="M18" s="32">
        <f>IF(M17=0,"",IF(M17&gt;G17,2,IF(M17=G17,1,0)))</f>
        <v>2</v>
      </c>
      <c r="N18" s="32">
        <f>IF(N17=0,"",IF(N17&gt;F17,2,IF(N17=F17,1,0)))</f>
        <v>2</v>
      </c>
      <c r="O18" s="32">
        <f>IF(O17=0,"",IF(O17&gt;E17,2,IF(E17=O17,1,0)))</f>
        <v>2</v>
      </c>
      <c r="P18" s="32">
        <f>IF(P17=0,"",IF(P17&gt;D17,2,IF(P17=D17,1,0)))</f>
        <v>2</v>
      </c>
      <c r="Q18" s="166"/>
      <c r="R18" s="162"/>
    </row>
    <row r="19" spans="2:108" ht="16.5" customHeight="1" x14ac:dyDescent="0.25">
      <c r="B19" s="33"/>
      <c r="C19" s="167" t="str">
        <f>IF(AND(H19=0,L19=0),"",IF(OR(I19&gt;K19,K19&gt;I19),"kein Stechen erforderlich","Stechen"))</f>
        <v>kein Stechen erforderlich</v>
      </c>
      <c r="D19" s="168"/>
      <c r="E19" s="169"/>
      <c r="F19" s="170" t="s">
        <v>16</v>
      </c>
      <c r="G19" s="171"/>
      <c r="H19" s="34">
        <f>IF(SUM(H13:H18)=0,0,SUM(H13:H18))</f>
        <v>1155.3</v>
      </c>
      <c r="I19" s="115">
        <f>IF(SUM(I13:I18)=0,0,SUM(I13:I18))</f>
        <v>6</v>
      </c>
      <c r="J19" s="36" t="s">
        <v>15</v>
      </c>
      <c r="K19" s="116">
        <f>IF(SUM(K13:K18)=0,0,SUM(K13:K18))</f>
        <v>18</v>
      </c>
      <c r="L19" s="34">
        <f>IF(SUM(L13:L18)=0,0,SUM(L13:L18))</f>
        <v>1189.7</v>
      </c>
      <c r="M19" s="170" t="s">
        <v>16</v>
      </c>
      <c r="N19" s="171"/>
      <c r="O19" s="172" t="str">
        <f>C19</f>
        <v>kein Stechen erforderlich</v>
      </c>
      <c r="P19" s="173"/>
      <c r="Q19" s="174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53" t="str">
        <f>IF(C19="Stechen",B10,"")</f>
        <v/>
      </c>
      <c r="D21" s="154"/>
      <c r="E21" s="154"/>
      <c r="F21" s="155" t="s">
        <v>17</v>
      </c>
      <c r="G21" s="156"/>
      <c r="H21" s="155" t="s">
        <v>18</v>
      </c>
      <c r="I21" s="157"/>
      <c r="J21" s="156"/>
      <c r="K21" s="155" t="s">
        <v>19</v>
      </c>
      <c r="L21" s="156"/>
      <c r="M21" s="155" t="s">
        <v>20</v>
      </c>
      <c r="N21" s="156"/>
      <c r="O21" s="154" t="str">
        <f>IF(O19="Stechen",M10,"")</f>
        <v/>
      </c>
      <c r="P21" s="154"/>
      <c r="Q21" s="158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75" t="s">
        <v>14</v>
      </c>
      <c r="C22" s="175"/>
      <c r="D22" s="176" t="s">
        <v>21</v>
      </c>
      <c r="E22" s="176"/>
      <c r="F22" s="41">
        <v>1</v>
      </c>
      <c r="G22" s="42">
        <v>2</v>
      </c>
      <c r="H22" s="41">
        <v>3</v>
      </c>
      <c r="I22" s="177">
        <v>4</v>
      </c>
      <c r="J22" s="178"/>
      <c r="K22" s="41">
        <v>5</v>
      </c>
      <c r="L22" s="42">
        <v>6</v>
      </c>
      <c r="M22" s="41">
        <v>7</v>
      </c>
      <c r="N22" s="42">
        <v>8</v>
      </c>
      <c r="O22" s="176" t="s">
        <v>21</v>
      </c>
      <c r="P22" s="176"/>
      <c r="Q22" s="179" t="s">
        <v>14</v>
      </c>
      <c r="R22" s="179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45">
        <f>IF(SUM(F24,H24,K24,M24)=0,0,SUM(F24,H24,K24,M24))</f>
        <v>0</v>
      </c>
      <c r="C23" s="136" t="s">
        <v>22</v>
      </c>
      <c r="D23" s="138" t="s">
        <v>23</v>
      </c>
      <c r="E23" s="138"/>
      <c r="F23" s="43"/>
      <c r="G23" s="117"/>
      <c r="H23" s="43"/>
      <c r="I23" s="139"/>
      <c r="J23" s="140"/>
      <c r="K23" s="43"/>
      <c r="L23" s="117"/>
      <c r="M23" s="43"/>
      <c r="N23" s="117"/>
      <c r="O23" s="141" t="s">
        <v>23</v>
      </c>
      <c r="P23" s="138"/>
      <c r="Q23" s="149" t="s">
        <v>22</v>
      </c>
      <c r="R23" s="145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46"/>
      <c r="C24" s="137"/>
      <c r="D24" s="138" t="s">
        <v>14</v>
      </c>
      <c r="E24" s="142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159" t="str">
        <f>IF(I23="","",IF(I23&gt;H23,2,IF(I23=H23,1,0)))</f>
        <v/>
      </c>
      <c r="J24" s="160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141" t="s">
        <v>14</v>
      </c>
      <c r="P24" s="138"/>
      <c r="Q24" s="150"/>
      <c r="R24" s="146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45">
        <f>IF(SUM(F26,H26,K26,M26)=0,0,SUM(F26,H26,K26,M26))</f>
        <v>0</v>
      </c>
      <c r="C25" s="136" t="s">
        <v>24</v>
      </c>
      <c r="D25" s="138" t="s">
        <v>23</v>
      </c>
      <c r="E25" s="138"/>
      <c r="F25" s="43"/>
      <c r="G25" s="117"/>
      <c r="H25" s="43"/>
      <c r="I25" s="139"/>
      <c r="J25" s="140"/>
      <c r="K25" s="43"/>
      <c r="L25" s="117"/>
      <c r="M25" s="43"/>
      <c r="N25" s="117"/>
      <c r="O25" s="141" t="s">
        <v>23</v>
      </c>
      <c r="P25" s="138"/>
      <c r="Q25" s="149" t="s">
        <v>24</v>
      </c>
      <c r="R25" s="145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46"/>
      <c r="C26" s="137"/>
      <c r="D26" s="138" t="s">
        <v>14</v>
      </c>
      <c r="E26" s="142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43" t="str">
        <f>IF(I25="","",IF(I25&gt;H25,2,IF(I25=H25,1,0)))</f>
        <v/>
      </c>
      <c r="J26" s="144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41" t="s">
        <v>14</v>
      </c>
      <c r="P26" s="138"/>
      <c r="Q26" s="150"/>
      <c r="R26" s="146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45">
        <f>IF(SUM(F28,H28,K28,M28)=0,0,SUM(F28,H28,K28,M28))</f>
        <v>0</v>
      </c>
      <c r="C27" s="136" t="s">
        <v>25</v>
      </c>
      <c r="D27" s="138" t="s">
        <v>23</v>
      </c>
      <c r="E27" s="138"/>
      <c r="F27" s="49"/>
      <c r="G27" s="50"/>
      <c r="H27" s="49"/>
      <c r="I27" s="147"/>
      <c r="J27" s="148"/>
      <c r="K27" s="49"/>
      <c r="L27" s="50"/>
      <c r="M27" s="49"/>
      <c r="N27" s="50"/>
      <c r="O27" s="141" t="s">
        <v>23</v>
      </c>
      <c r="P27" s="138"/>
      <c r="Q27" s="149" t="s">
        <v>25</v>
      </c>
      <c r="R27" s="145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46"/>
      <c r="C28" s="137"/>
      <c r="D28" s="138" t="s">
        <v>14</v>
      </c>
      <c r="E28" s="138"/>
      <c r="F28" s="51" t="str">
        <f>IF(F27="","",IF(F27&gt;G27,2,IF(F27=G27,1,0)))</f>
        <v/>
      </c>
      <c r="G28" s="118" t="str">
        <f>IF(G27="","",IF(G27&gt;F27,2,IF(G27=F27,1,0)))</f>
        <v/>
      </c>
      <c r="H28" s="51" t="str">
        <f>IF(H27="","",IF(H27&gt;I27,2,IF(H27=I27,1,0)))</f>
        <v/>
      </c>
      <c r="I28" s="151" t="str">
        <f>IF(I27="","",IF(I27&gt;H27,2,IF(I27=H27,1,0)))</f>
        <v/>
      </c>
      <c r="J28" s="152" t="str">
        <f>IF(J27="","",IF(J27&gt;I27,2,IF(J27=I27,1,"")))</f>
        <v/>
      </c>
      <c r="K28" s="51" t="str">
        <f>IF(K27="","",IF(K27&gt;L27,2,IF(K27=L27,1,0)))</f>
        <v/>
      </c>
      <c r="L28" s="118" t="str">
        <f>IF(L27="","",IF(L27&gt;K27,2,IF(L27=K27,1,0)))</f>
        <v/>
      </c>
      <c r="M28" s="51" t="str">
        <f>IF(M27="","",IF(M27&gt;N27,2,IF(M27=N27,1,0)))</f>
        <v/>
      </c>
      <c r="N28" s="118" t="str">
        <f>IF(N27="","",IF(N27&gt;M27,2,IF(N27=M27,1,0)))</f>
        <v/>
      </c>
      <c r="O28" s="138" t="s">
        <v>14</v>
      </c>
      <c r="P28" s="138"/>
      <c r="Q28" s="150"/>
      <c r="R28" s="146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114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180" t="s">
        <v>1</v>
      </c>
      <c r="E30" s="180"/>
      <c r="F30" s="180"/>
      <c r="G30" s="6">
        <f>$G$2</f>
        <v>6</v>
      </c>
      <c r="H30" s="181" t="s">
        <v>2</v>
      </c>
      <c r="I30" s="181"/>
      <c r="J30" s="182">
        <v>43477</v>
      </c>
      <c r="K30" s="183"/>
      <c r="L30" s="183"/>
      <c r="M30" s="183"/>
      <c r="N30" s="2" t="s">
        <v>3</v>
      </c>
      <c r="O30" s="184" t="s">
        <v>122</v>
      </c>
      <c r="P30" s="184"/>
      <c r="Q30" s="184"/>
    </row>
    <row r="31" spans="2:108" ht="19.5" customHeight="1" x14ac:dyDescent="0.25"/>
    <row r="32" spans="2:108" ht="19.5" customHeight="1" x14ac:dyDescent="0.25">
      <c r="D32" s="190" t="str">
        <f>$D$4</f>
        <v>LUFTGEWEHR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2:107" ht="19.5" customHeight="1" x14ac:dyDescent="0.25">
      <c r="D33" s="192" t="str">
        <f>$D$5</f>
        <v>SAISON 2018 / 19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2:107" ht="19.5" customHeight="1" x14ac:dyDescent="0.25">
      <c r="D34" s="190" t="str">
        <f>$D$6</f>
        <v>Landesliga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</row>
    <row r="35" spans="2:107" ht="19.5" customHeight="1" x14ac:dyDescent="0.25"/>
    <row r="36" spans="2:107" ht="16.5" customHeight="1" x14ac:dyDescent="0.25">
      <c r="D36" s="193" t="s">
        <v>1</v>
      </c>
      <c r="E36" s="194"/>
      <c r="F36" s="194"/>
      <c r="G36" s="194"/>
      <c r="H36" s="194"/>
      <c r="I36" s="6">
        <f>$G$2</f>
        <v>6</v>
      </c>
      <c r="J36" s="113"/>
      <c r="K36" s="195" t="s">
        <v>6</v>
      </c>
      <c r="L36" s="195"/>
      <c r="M36" s="195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196" t="s">
        <v>49</v>
      </c>
      <c r="C38" s="197"/>
      <c r="D38" s="197"/>
      <c r="E38" s="197"/>
      <c r="F38" s="197"/>
      <c r="G38" s="198"/>
      <c r="H38" s="10">
        <f>IF(I47=0,0,IF(I47&gt;K47,3,IF(AND(I47=K47,I57=K57),1,I57)))</f>
        <v>2</v>
      </c>
      <c r="I38" s="199" t="s">
        <v>7</v>
      </c>
      <c r="J38" s="199"/>
      <c r="K38" s="199"/>
      <c r="L38" s="10">
        <f>IF(K47=0,0,IF(K47&gt;I47,3,IF(AND(K47=I47,K57=I57),1,K57)))</f>
        <v>1</v>
      </c>
      <c r="M38" s="196" t="s">
        <v>54</v>
      </c>
      <c r="N38" s="197"/>
      <c r="O38" s="197"/>
      <c r="P38" s="197"/>
      <c r="Q38" s="197"/>
      <c r="R38" s="198"/>
    </row>
    <row r="39" spans="2:107" ht="16.5" customHeight="1" thickBot="1" x14ac:dyDescent="0.3">
      <c r="C39" s="1" t="s">
        <v>127</v>
      </c>
    </row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185">
        <v>2</v>
      </c>
      <c r="C41" s="163" t="s">
        <v>69</v>
      </c>
      <c r="D41" s="17">
        <v>100.7</v>
      </c>
      <c r="E41" s="17">
        <v>103.4</v>
      </c>
      <c r="F41" s="17">
        <v>100.9</v>
      </c>
      <c r="G41" s="17">
        <v>102.3</v>
      </c>
      <c r="H41" s="18">
        <f>IF(SUM(D41:G41)=0,0,SUM(D41:G41))</f>
        <v>407.3</v>
      </c>
      <c r="I41" s="19">
        <f>IF(SUM(D42:H42)=0,0,SUM(D42:H42))</f>
        <v>2</v>
      </c>
      <c r="J41" s="20" t="s">
        <v>15</v>
      </c>
      <c r="K41" s="21">
        <f>IF(SUM(M42:P42)=0,0,SUM(M42:P42))</f>
        <v>6</v>
      </c>
      <c r="L41" s="18">
        <f>IF(SUM(M41:P41)=0,0,SUM(M41:P41))</f>
        <v>411.7</v>
      </c>
      <c r="M41" s="17">
        <v>103.7</v>
      </c>
      <c r="N41" s="17">
        <v>103.2</v>
      </c>
      <c r="O41" s="17">
        <v>102.5</v>
      </c>
      <c r="P41" s="17">
        <v>102.3</v>
      </c>
      <c r="Q41" s="188" t="s">
        <v>61</v>
      </c>
      <c r="R41" s="185">
        <v>3</v>
      </c>
    </row>
    <row r="42" spans="2:107" ht="16.5" customHeight="1" x14ac:dyDescent="0.25">
      <c r="B42" s="162"/>
      <c r="C42" s="164"/>
      <c r="D42" s="22">
        <f>IF(D41=0,"",IF(D41&gt;P41,2,IF(D41=P41,1,0)))</f>
        <v>0</v>
      </c>
      <c r="E42" s="22">
        <f>IF(E41=0,"",IF(E41&gt;O41,2,IF(E41=O41,1,0)))</f>
        <v>2</v>
      </c>
      <c r="F42" s="22">
        <f>IF(F41=0,"",IF(F41&gt;N41,2,IF(F41=N41,1,0)))</f>
        <v>0</v>
      </c>
      <c r="G42" s="22">
        <f>IF(G41=0,"",IF(G41&gt;M41,2,IF(G41=M41,1,0)))</f>
        <v>0</v>
      </c>
      <c r="H42" s="112"/>
      <c r="I42" s="24"/>
      <c r="J42" s="25"/>
      <c r="K42" s="26"/>
      <c r="L42" s="112"/>
      <c r="M42" s="22">
        <f>IF(M41=0,"",IF(M41&gt;G41,2,IF(M41=G41,1,0)))</f>
        <v>2</v>
      </c>
      <c r="N42" s="22">
        <f>IF(N41=0,"",IF(N41&gt;F41,2,IF(N41=F41,1,0)))</f>
        <v>2</v>
      </c>
      <c r="O42" s="22">
        <f>IF(O41=0,"",IF(O41&gt;E41,2,IF(E41=O41,1,0)))</f>
        <v>0</v>
      </c>
      <c r="P42" s="22">
        <f>IF(P41=0,"",IF(P41&gt;D41,2,IF(P41=D41,1,0)))</f>
        <v>2</v>
      </c>
      <c r="Q42" s="189"/>
      <c r="R42" s="162"/>
    </row>
    <row r="43" spans="2:107" ht="30" customHeight="1" x14ac:dyDescent="0.25">
      <c r="B43" s="161">
        <v>4</v>
      </c>
      <c r="C43" s="163" t="s">
        <v>71</v>
      </c>
      <c r="D43" s="27">
        <v>98</v>
      </c>
      <c r="E43" s="27">
        <v>97.8</v>
      </c>
      <c r="F43" s="27">
        <v>100.6</v>
      </c>
      <c r="G43" s="27">
        <v>100.9</v>
      </c>
      <c r="H43" s="28">
        <f>IF(SUM(D43:G43)=0,0,SUM(D43:G43))</f>
        <v>397.29999999999995</v>
      </c>
      <c r="I43" s="29">
        <f>IF(SUM(D44:H44)=0,0,SUM(D44:H44))</f>
        <v>8</v>
      </c>
      <c r="J43" s="30" t="s">
        <v>15</v>
      </c>
      <c r="K43" s="31">
        <f>IF(SUM(M44:P44)=0,0,SUM(M44:P44))</f>
        <v>0</v>
      </c>
      <c r="L43" s="28">
        <f>IF(SUM(M43:P43)=0,0,SUM(M43:P43))</f>
        <v>370.3</v>
      </c>
      <c r="M43" s="27">
        <v>92.1</v>
      </c>
      <c r="N43" s="27">
        <v>93.8</v>
      </c>
      <c r="O43" s="27">
        <v>90.1</v>
      </c>
      <c r="P43" s="27">
        <v>94.3</v>
      </c>
      <c r="Q43" s="165" t="s">
        <v>102</v>
      </c>
      <c r="R43" s="161">
        <v>5</v>
      </c>
    </row>
    <row r="44" spans="2:107" ht="16.5" customHeight="1" x14ac:dyDescent="0.25">
      <c r="B44" s="162"/>
      <c r="C44" s="164"/>
      <c r="D44" s="32">
        <f>IF(D43=0,"",IF(D43&gt;P43,2,IF(D43=P43,1,0)))</f>
        <v>2</v>
      </c>
      <c r="E44" s="32">
        <f>IF(E43=0,"",IF(E43&gt;O43,2,IF(E43=O43,1,0)))</f>
        <v>2</v>
      </c>
      <c r="F44" s="32">
        <f>IF(F43=0,"",IF(F43&gt;N43,2,IF(F43=N43,1,0)))</f>
        <v>2</v>
      </c>
      <c r="G44" s="32">
        <f>IF(G43=0,"",IF(G43&gt;M43,2,IF(G43=M43,1,0)))</f>
        <v>2</v>
      </c>
      <c r="H44" s="112"/>
      <c r="I44" s="24"/>
      <c r="J44" s="25"/>
      <c r="K44" s="26"/>
      <c r="L44" s="112"/>
      <c r="M44" s="32">
        <f>IF(M43=0,"",IF(M43&gt;G43,2,IF(M43=G43,1,0)))</f>
        <v>0</v>
      </c>
      <c r="N44" s="32">
        <f>IF(N43=0,"",IF(N43&gt;F43,2,IF(N43=F43,1,0)))</f>
        <v>0</v>
      </c>
      <c r="O44" s="32">
        <f>IF(O43=0,"",IF(O43&gt;E43,2,IF(E43=O43,1,0)))</f>
        <v>0</v>
      </c>
      <c r="P44" s="32">
        <f>IF(P43=0,"",IF(P43&gt;D43,2,IF(P43=D43,1,0)))</f>
        <v>0</v>
      </c>
      <c r="Q44" s="166"/>
      <c r="R44" s="162"/>
    </row>
    <row r="45" spans="2:107" ht="30" customHeight="1" x14ac:dyDescent="0.25">
      <c r="B45" s="161">
        <v>6</v>
      </c>
      <c r="C45" s="163" t="s">
        <v>73</v>
      </c>
      <c r="D45" s="27">
        <v>97.1</v>
      </c>
      <c r="E45" s="27">
        <v>98.8</v>
      </c>
      <c r="F45" s="27">
        <v>95.9</v>
      </c>
      <c r="G45" s="27">
        <v>102.2</v>
      </c>
      <c r="H45" s="28">
        <f>IF(SUM(D45:G45)=0,0,SUM(D45:G45))</f>
        <v>393.99999999999994</v>
      </c>
      <c r="I45" s="29">
        <f>IF(SUM(D46:H46)=0,0,SUM(D46:H46))</f>
        <v>2</v>
      </c>
      <c r="J45" s="30" t="s">
        <v>15</v>
      </c>
      <c r="K45" s="31">
        <f>IF(SUM(M46:P46)=0,0,SUM(M46:P46))</f>
        <v>6</v>
      </c>
      <c r="L45" s="28">
        <f>IF(SUM(M45:P45)=0,0,SUM(M45:P45))</f>
        <v>392.90000000000003</v>
      </c>
      <c r="M45" s="27">
        <v>96.2</v>
      </c>
      <c r="N45" s="27">
        <v>98.4</v>
      </c>
      <c r="O45" s="27">
        <v>99.1</v>
      </c>
      <c r="P45" s="27">
        <v>99.2</v>
      </c>
      <c r="Q45" s="165" t="s">
        <v>63</v>
      </c>
      <c r="R45" s="161">
        <v>7</v>
      </c>
    </row>
    <row r="46" spans="2:107" ht="16.5" customHeight="1" x14ac:dyDescent="0.25">
      <c r="B46" s="162"/>
      <c r="C46" s="164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0</v>
      </c>
      <c r="G46" s="32">
        <f>IF(G45=0,"",IF(G45&gt;M45,2,IF(G45=M45,1,0)))</f>
        <v>2</v>
      </c>
      <c r="H46" s="112"/>
      <c r="I46" s="24"/>
      <c r="J46" s="25"/>
      <c r="K46" s="26"/>
      <c r="L46" s="112"/>
      <c r="M46" s="32">
        <f>IF(M45=0,"",IF(M45&gt;G45,2,IF(M45=G45,1,0)))</f>
        <v>0</v>
      </c>
      <c r="N46" s="32">
        <f>IF(N45=0,"",IF(N45&gt;F45,2,IF(N45=F45,1,0)))</f>
        <v>2</v>
      </c>
      <c r="O46" s="32">
        <f>IF(O45=0,"",IF(O45&gt;E45,2,IF(E45=O45,1,0)))</f>
        <v>2</v>
      </c>
      <c r="P46" s="32">
        <f>IF(P45=0,"",IF(P45&gt;D45,2,IF(P45=D45,1,0)))</f>
        <v>2</v>
      </c>
      <c r="Q46" s="166"/>
      <c r="R46" s="162"/>
    </row>
    <row r="47" spans="2:107" ht="16.5" customHeight="1" x14ac:dyDescent="0.25">
      <c r="B47" s="33"/>
      <c r="C47" s="167" t="str">
        <f>IF(AND(H47=0,L47=0),"",IF(OR(I47&gt;K47,K47&gt;I47),"kein Stechen erforderlich","Stechen"))</f>
        <v>Stechen</v>
      </c>
      <c r="D47" s="168"/>
      <c r="E47" s="169"/>
      <c r="F47" s="170" t="s">
        <v>16</v>
      </c>
      <c r="G47" s="171"/>
      <c r="H47" s="34">
        <f>IF(SUM(H41:H46)=0,0,SUM(H41:H46))</f>
        <v>1198.5999999999999</v>
      </c>
      <c r="I47" s="115">
        <f>IF(SUM(I41:I46)=0,0,SUM(I41:I46))</f>
        <v>12</v>
      </c>
      <c r="J47" s="36" t="s">
        <v>15</v>
      </c>
      <c r="K47" s="116">
        <f>IF(SUM(K41:K46)=0,0,SUM(K41:K46))</f>
        <v>12</v>
      </c>
      <c r="L47" s="34">
        <f>IF(SUM(L41:L46)=0,0,SUM(L41:L46))</f>
        <v>1174.9000000000001</v>
      </c>
      <c r="M47" s="170" t="s">
        <v>16</v>
      </c>
      <c r="N47" s="171"/>
      <c r="O47" s="172" t="str">
        <f>C47</f>
        <v>Stechen</v>
      </c>
      <c r="P47" s="173"/>
      <c r="Q47" s="174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53" t="str">
        <f>IF(C47="Stechen",B38,"")</f>
        <v>SV Knittelfeld</v>
      </c>
      <c r="D49" s="154"/>
      <c r="E49" s="154"/>
      <c r="F49" s="155" t="s">
        <v>17</v>
      </c>
      <c r="G49" s="156"/>
      <c r="H49" s="155" t="s">
        <v>18</v>
      </c>
      <c r="I49" s="157"/>
      <c r="J49" s="156"/>
      <c r="K49" s="155" t="s">
        <v>19</v>
      </c>
      <c r="L49" s="156"/>
      <c r="M49" s="155" t="s">
        <v>20</v>
      </c>
      <c r="N49" s="156"/>
      <c r="O49" s="154" t="str">
        <f>IF(O47="Stechen",M38,"")</f>
        <v>SV Feistritztal</v>
      </c>
      <c r="P49" s="154"/>
      <c r="Q49" s="158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75" t="s">
        <v>14</v>
      </c>
      <c r="C50" s="175"/>
      <c r="D50" s="176" t="s">
        <v>21</v>
      </c>
      <c r="E50" s="176"/>
      <c r="F50" s="41">
        <v>1</v>
      </c>
      <c r="G50" s="42">
        <v>2</v>
      </c>
      <c r="H50" s="41">
        <v>3</v>
      </c>
      <c r="I50" s="177">
        <v>4</v>
      </c>
      <c r="J50" s="178"/>
      <c r="K50" s="41">
        <v>5</v>
      </c>
      <c r="L50" s="42">
        <v>6</v>
      </c>
      <c r="M50" s="41">
        <v>7</v>
      </c>
      <c r="N50" s="42">
        <v>8</v>
      </c>
      <c r="O50" s="176" t="s">
        <v>21</v>
      </c>
      <c r="P50" s="176"/>
      <c r="Q50" s="179" t="s">
        <v>14</v>
      </c>
      <c r="R50" s="179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45">
        <f>IF(SUM(F52,H52,K52,M52)=0,0,SUM(F52,H52,K52,M52))</f>
        <v>4</v>
      </c>
      <c r="C51" s="136" t="s">
        <v>22</v>
      </c>
      <c r="D51" s="138" t="s">
        <v>23</v>
      </c>
      <c r="E51" s="138"/>
      <c r="F51" s="43">
        <v>8.5</v>
      </c>
      <c r="G51" s="119">
        <v>8.3000000000000007</v>
      </c>
      <c r="H51" s="43">
        <v>10</v>
      </c>
      <c r="I51" s="139">
        <v>7.9</v>
      </c>
      <c r="J51" s="140"/>
      <c r="K51" s="43">
        <v>8.9</v>
      </c>
      <c r="L51" s="119">
        <v>9.6999999999999993</v>
      </c>
      <c r="M51" s="43"/>
      <c r="N51" s="117"/>
      <c r="O51" s="141" t="s">
        <v>23</v>
      </c>
      <c r="P51" s="138"/>
      <c r="Q51" s="149" t="s">
        <v>22</v>
      </c>
      <c r="R51" s="145">
        <f>IF(SUM(N52,L52,I52,G52)=0,0,SUM(N52,L52,I52,G52))</f>
        <v>2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46"/>
      <c r="C52" s="137"/>
      <c r="D52" s="138" t="s">
        <v>14</v>
      </c>
      <c r="E52" s="142"/>
      <c r="F52" s="45">
        <f>IF(F51="","",IF(F51&gt;G51,2,IF(F51=G51,1,0)))</f>
        <v>2</v>
      </c>
      <c r="G52" s="46">
        <f>IF(G51="","",IF(G51&gt;F51,2,IF(G51=F51,1,0)))</f>
        <v>0</v>
      </c>
      <c r="H52" s="45">
        <f>IF(H51="","",IF(H51&gt;I51,2,IF(H51=I51,1,0)))</f>
        <v>2</v>
      </c>
      <c r="I52" s="159">
        <f>IF(I51="","",IF(I51&gt;H51,2,IF(I51=H51,1,0)))</f>
        <v>0</v>
      </c>
      <c r="J52" s="160" t="str">
        <f>IF(J51="","",IF(J51&gt;I51,2,IF(J51=I51,1,"")))</f>
        <v/>
      </c>
      <c r="K52" s="45">
        <f>IF(K51="","",IF(K51&gt;L51,2,IF(K51=L51,1,0)))</f>
        <v>0</v>
      </c>
      <c r="L52" s="46">
        <f>IF(L51="","",IF(L51&gt;K51,2,IF(L51=K51,1,0)))</f>
        <v>2</v>
      </c>
      <c r="M52" s="45" t="str">
        <f>IF(M51="","",IF(M51&gt;N51,2,IF(M51=N51,1,0)))</f>
        <v/>
      </c>
      <c r="N52" s="46" t="str">
        <f>IF(N51="","",IF(N51&gt;M51,2,IF(N51=M51,1,0)))</f>
        <v/>
      </c>
      <c r="O52" s="141" t="s">
        <v>14</v>
      </c>
      <c r="P52" s="138"/>
      <c r="Q52" s="150"/>
      <c r="R52" s="146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45">
        <f>IF(SUM(F54,H54,K54,M54)=0,0,SUM(F54,H54,K54,M54))</f>
        <v>0</v>
      </c>
      <c r="C53" s="136" t="s">
        <v>24</v>
      </c>
      <c r="D53" s="138" t="s">
        <v>23</v>
      </c>
      <c r="E53" s="138"/>
      <c r="F53" s="43"/>
      <c r="G53" s="117"/>
      <c r="H53" s="43"/>
      <c r="I53" s="139"/>
      <c r="J53" s="140"/>
      <c r="K53" s="43"/>
      <c r="L53" s="117"/>
      <c r="M53" s="43"/>
      <c r="N53" s="117"/>
      <c r="O53" s="141" t="s">
        <v>23</v>
      </c>
      <c r="P53" s="138"/>
      <c r="Q53" s="149" t="s">
        <v>24</v>
      </c>
      <c r="R53" s="145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46"/>
      <c r="C54" s="137"/>
      <c r="D54" s="138" t="s">
        <v>14</v>
      </c>
      <c r="E54" s="142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43" t="str">
        <f>IF(I53="","",IF(I53&gt;H53,2,IF(I53=H53,1,0)))</f>
        <v/>
      </c>
      <c r="J54" s="144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41" t="s">
        <v>14</v>
      </c>
      <c r="P54" s="138"/>
      <c r="Q54" s="150"/>
      <c r="R54" s="146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45">
        <f>IF(SUM(F56,H56,K56,M56)=0,0,SUM(F56,H56,K56,M56))</f>
        <v>0</v>
      </c>
      <c r="C55" s="136" t="s">
        <v>25</v>
      </c>
      <c r="D55" s="138" t="s">
        <v>23</v>
      </c>
      <c r="E55" s="138"/>
      <c r="F55" s="49"/>
      <c r="G55" s="50"/>
      <c r="H55" s="49"/>
      <c r="I55" s="147"/>
      <c r="J55" s="148"/>
      <c r="K55" s="49"/>
      <c r="L55" s="50"/>
      <c r="M55" s="49"/>
      <c r="N55" s="50"/>
      <c r="O55" s="141" t="s">
        <v>23</v>
      </c>
      <c r="P55" s="138"/>
      <c r="Q55" s="149" t="s">
        <v>25</v>
      </c>
      <c r="R55" s="145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46"/>
      <c r="C56" s="137"/>
      <c r="D56" s="138" t="s">
        <v>14</v>
      </c>
      <c r="E56" s="138"/>
      <c r="F56" s="51" t="str">
        <f>IF(F55="","",IF(F55&gt;G55,2,IF(F55=G55,1,0)))</f>
        <v/>
      </c>
      <c r="G56" s="118" t="str">
        <f>IF(G55="","",IF(G55&gt;F55,2,IF(G55=F55,1,0)))</f>
        <v/>
      </c>
      <c r="H56" s="51" t="str">
        <f>IF(H55="","",IF(H55&gt;I55,2,IF(H55=I55,1,0)))</f>
        <v/>
      </c>
      <c r="I56" s="151" t="str">
        <f>IF(I55="","",IF(I55&gt;H55,2,IF(I55=H55,1,0)))</f>
        <v/>
      </c>
      <c r="J56" s="152" t="str">
        <f>IF(J55="","",IF(J55&gt;I55,2,IF(J55=I55,1,"")))</f>
        <v/>
      </c>
      <c r="K56" s="51" t="str">
        <f>IF(K55="","",IF(K55&gt;L55,2,IF(K55=L55,1,0)))</f>
        <v/>
      </c>
      <c r="L56" s="118" t="str">
        <f>IF(L55="","",IF(L55&gt;K55,2,IF(L55=K55,1,0)))</f>
        <v/>
      </c>
      <c r="M56" s="51" t="str">
        <f>IF(M55="","",IF(M55&gt;N55,2,IF(M55=N55,1,0)))</f>
        <v/>
      </c>
      <c r="N56" s="118" t="str">
        <f>IF(N55="","",IF(N55&gt;M55,2,IF(N55=M55,1,0)))</f>
        <v/>
      </c>
      <c r="O56" s="138" t="s">
        <v>14</v>
      </c>
      <c r="P56" s="138"/>
      <c r="Q56" s="150"/>
      <c r="R56" s="146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114"/>
      <c r="E57" s="55">
        <f>IF(I47=K47,1,0)</f>
        <v>1</v>
      </c>
      <c r="F57" s="56">
        <f>IF(B51&gt;R51,1,0)</f>
        <v>1</v>
      </c>
      <c r="G57" s="56">
        <f>IF(B53&gt;R53,1,0)</f>
        <v>0</v>
      </c>
      <c r="H57" s="56">
        <f>IF(B55&gt;R55,1,0)</f>
        <v>0</v>
      </c>
      <c r="I57" s="56">
        <f>SUM(E57:H57)</f>
        <v>2</v>
      </c>
      <c r="J57" s="57"/>
      <c r="K57" s="56">
        <f>SUM(L57:O57)</f>
        <v>1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1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180" t="s">
        <v>1</v>
      </c>
      <c r="E58" s="180"/>
      <c r="F58" s="180"/>
      <c r="G58" s="6">
        <f>$G$2</f>
        <v>6</v>
      </c>
      <c r="H58" s="181" t="s">
        <v>2</v>
      </c>
      <c r="I58" s="181"/>
      <c r="J58" s="182">
        <v>43477</v>
      </c>
      <c r="K58" s="183"/>
      <c r="L58" s="183"/>
      <c r="M58" s="183"/>
      <c r="N58" s="2" t="s">
        <v>3</v>
      </c>
      <c r="O58" s="184" t="s">
        <v>122</v>
      </c>
      <c r="P58" s="184"/>
      <c r="Q58" s="184"/>
    </row>
    <row r="59" spans="2:108" ht="19.5" customHeight="1" x14ac:dyDescent="0.25"/>
    <row r="60" spans="2:108" ht="19.5" customHeight="1" x14ac:dyDescent="0.25">
      <c r="D60" s="190" t="str">
        <f>$D$4</f>
        <v>LUFTGEWEHR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2:108" ht="19.5" customHeight="1" x14ac:dyDescent="0.25">
      <c r="D61" s="192" t="str">
        <f>$D$5</f>
        <v>SAISON 2018 / 19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2:108" ht="19.5" customHeight="1" x14ac:dyDescent="0.25">
      <c r="D62" s="190" t="str">
        <f>$D$6</f>
        <v>Landesliga</v>
      </c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4" spans="2:108" ht="16.5" customHeight="1" x14ac:dyDescent="0.25">
      <c r="D64" s="193" t="s">
        <v>1</v>
      </c>
      <c r="E64" s="194"/>
      <c r="F64" s="194"/>
      <c r="G64" s="194"/>
      <c r="H64" s="194"/>
      <c r="I64" s="6">
        <f>$G$2</f>
        <v>6</v>
      </c>
      <c r="J64" s="113"/>
      <c r="K64" s="195" t="s">
        <v>6</v>
      </c>
      <c r="L64" s="195"/>
      <c r="M64" s="195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196" t="s">
        <v>50</v>
      </c>
      <c r="C66" s="197"/>
      <c r="D66" s="197"/>
      <c r="E66" s="197"/>
      <c r="F66" s="197"/>
      <c r="G66" s="198"/>
      <c r="H66" s="10">
        <f>IF(I75=0,0,IF(I75&gt;K75,3,IF(AND(I75=K75,I85=K85),1,I85)))</f>
        <v>0</v>
      </c>
      <c r="I66" s="199" t="s">
        <v>7</v>
      </c>
      <c r="J66" s="199"/>
      <c r="K66" s="199"/>
      <c r="L66" s="10">
        <f>IF(K75=0,0,IF(K75&gt;I75,3,IF(AND(K75=I75,K85=I85),1,K85)))</f>
        <v>3</v>
      </c>
      <c r="M66" s="196" t="s">
        <v>57</v>
      </c>
      <c r="N66" s="197"/>
      <c r="O66" s="197"/>
      <c r="P66" s="197"/>
      <c r="Q66" s="197"/>
      <c r="R66" s="198"/>
    </row>
    <row r="67" spans="1:108" ht="16.5" customHeight="1" thickBot="1" x14ac:dyDescent="0.3">
      <c r="C67" s="1" t="s">
        <v>127</v>
      </c>
    </row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185">
        <v>10</v>
      </c>
      <c r="C69" s="163" t="s">
        <v>77</v>
      </c>
      <c r="D69" s="17">
        <v>98.1</v>
      </c>
      <c r="E69" s="17">
        <v>95.4</v>
      </c>
      <c r="F69" s="17">
        <v>96.6</v>
      </c>
      <c r="G69" s="17">
        <v>94.3</v>
      </c>
      <c r="H69" s="18">
        <f>IF(SUM(D69:G69)=0,0,SUM(D69:G69))</f>
        <v>384.40000000000003</v>
      </c>
      <c r="I69" s="19">
        <f>IF(SUM(D70:H70)=0,0,SUM(D70:H70))</f>
        <v>0</v>
      </c>
      <c r="J69" s="20" t="s">
        <v>15</v>
      </c>
      <c r="K69" s="21">
        <f>IF(SUM(M70:P70)=0,0,SUM(M70:P70))</f>
        <v>8</v>
      </c>
      <c r="L69" s="18">
        <f>IF(SUM(M69:P69)=0,0,SUM(M69:P69))</f>
        <v>403.70000000000005</v>
      </c>
      <c r="M69" s="17">
        <v>99.8</v>
      </c>
      <c r="N69" s="17">
        <v>100.9</v>
      </c>
      <c r="O69" s="17">
        <v>100.9</v>
      </c>
      <c r="P69" s="17">
        <v>102.1</v>
      </c>
      <c r="Q69" s="188" t="s">
        <v>105</v>
      </c>
      <c r="R69" s="185">
        <v>11</v>
      </c>
    </row>
    <row r="70" spans="1:108" ht="16.5" customHeight="1" x14ac:dyDescent="0.25">
      <c r="B70" s="162"/>
      <c r="C70" s="164"/>
      <c r="D70" s="22">
        <f>IF(D69=0,"",IF(D69&gt;P69,2,IF(D69=P69,1,0)))</f>
        <v>0</v>
      </c>
      <c r="E70" s="22">
        <f>IF(E69=0,"",IF(E69&gt;O69,2,IF(E69=O69,1,0)))</f>
        <v>0</v>
      </c>
      <c r="F70" s="22">
        <f>IF(F69=0,"",IF(F69&gt;N69,2,IF(F69=N69,1,0)))</f>
        <v>0</v>
      </c>
      <c r="G70" s="22">
        <f>IF(G69=0,"",IF(G69&gt;M69,2,IF(G69=M69,1,0)))</f>
        <v>0</v>
      </c>
      <c r="H70" s="112"/>
      <c r="I70" s="24"/>
      <c r="J70" s="25"/>
      <c r="K70" s="26"/>
      <c r="L70" s="112"/>
      <c r="M70" s="22">
        <f>IF(M69=0,"",IF(M69&gt;G69,2,IF(M69=G69,1,0)))</f>
        <v>2</v>
      </c>
      <c r="N70" s="22">
        <f>IF(N69=0,"",IF(N69&gt;F69,2,IF(N69=F69,1,0)))</f>
        <v>2</v>
      </c>
      <c r="O70" s="22">
        <f>IF(O69=0,"",IF(O69&gt;E69,2,IF(E69=O69,1,0)))</f>
        <v>2</v>
      </c>
      <c r="P70" s="22">
        <f>IF(P69=0,"",IF(P69&gt;D69,2,IF(P69=D69,1,0)))</f>
        <v>2</v>
      </c>
      <c r="Q70" s="189"/>
      <c r="R70" s="162"/>
    </row>
    <row r="71" spans="1:108" ht="30" customHeight="1" x14ac:dyDescent="0.25">
      <c r="B71" s="161">
        <v>12</v>
      </c>
      <c r="C71" s="163" t="s">
        <v>97</v>
      </c>
      <c r="D71" s="27">
        <v>96.7</v>
      </c>
      <c r="E71" s="27">
        <v>93.5</v>
      </c>
      <c r="F71" s="27">
        <v>88.9</v>
      </c>
      <c r="G71" s="27">
        <v>97.6</v>
      </c>
      <c r="H71" s="28">
        <f>IF(SUM(D71:G71)=0,0,SUM(D71:G71))</f>
        <v>376.70000000000005</v>
      </c>
      <c r="I71" s="29">
        <f>IF(SUM(D72:H72)=0,0,SUM(D72:H72))</f>
        <v>0</v>
      </c>
      <c r="J71" s="30" t="s">
        <v>15</v>
      </c>
      <c r="K71" s="31">
        <f>IF(SUM(M72:P72)=0,0,SUM(M72:P72))</f>
        <v>8</v>
      </c>
      <c r="L71" s="28">
        <f>IF(SUM(M71:P71)=0,0,SUM(M71:P71))</f>
        <v>406.3</v>
      </c>
      <c r="M71" s="27">
        <v>103.1</v>
      </c>
      <c r="N71" s="27">
        <v>100</v>
      </c>
      <c r="O71" s="27">
        <v>101.5</v>
      </c>
      <c r="P71" s="27">
        <v>101.7</v>
      </c>
      <c r="Q71" s="165" t="s">
        <v>83</v>
      </c>
      <c r="R71" s="161">
        <v>13</v>
      </c>
    </row>
    <row r="72" spans="1:108" ht="16.5" customHeight="1" x14ac:dyDescent="0.25">
      <c r="B72" s="162"/>
      <c r="C72" s="164"/>
      <c r="D72" s="32">
        <f>IF(D71=0,"",IF(D71&gt;P71,2,IF(D71=P71,1,0)))</f>
        <v>0</v>
      </c>
      <c r="E72" s="32">
        <f>IF(E71=0,"",IF(E71&gt;O71,2,IF(E71=O71,1,0)))</f>
        <v>0</v>
      </c>
      <c r="F72" s="32">
        <f>IF(F71=0,"",IF(F71&gt;N71,2,IF(F71=N71,1,0)))</f>
        <v>0</v>
      </c>
      <c r="G72" s="32">
        <f>IF(G71=0,"",IF(G71&gt;M71,2,IF(G71=M71,1,0)))</f>
        <v>0</v>
      </c>
      <c r="H72" s="112"/>
      <c r="I72" s="24"/>
      <c r="J72" s="25"/>
      <c r="K72" s="26"/>
      <c r="L72" s="112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2</v>
      </c>
      <c r="P72" s="32">
        <f>IF(P71=0,"",IF(P71&gt;D71,2,IF(P71=D71,1,0)))</f>
        <v>2</v>
      </c>
      <c r="Q72" s="166"/>
      <c r="R72" s="162"/>
    </row>
    <row r="73" spans="1:108" ht="30" customHeight="1" x14ac:dyDescent="0.25">
      <c r="B73" s="161">
        <v>14</v>
      </c>
      <c r="C73" s="163" t="s">
        <v>81</v>
      </c>
      <c r="D73" s="27">
        <v>91.1</v>
      </c>
      <c r="E73" s="27">
        <v>95.4</v>
      </c>
      <c r="F73" s="27">
        <v>95.2</v>
      </c>
      <c r="G73" s="27">
        <v>95</v>
      </c>
      <c r="H73" s="28">
        <f>IF(SUM(D73:G73)=0,0,SUM(D73:G73))</f>
        <v>376.7</v>
      </c>
      <c r="I73" s="29">
        <f>IF(SUM(D74:H74)=0,0,SUM(D74:H74))</f>
        <v>2</v>
      </c>
      <c r="J73" s="30" t="s">
        <v>15</v>
      </c>
      <c r="K73" s="31">
        <f>IF(SUM(M74:P74)=0,0,SUM(M74:P74))</f>
        <v>6</v>
      </c>
      <c r="L73" s="28">
        <f>IF(SUM(M73:P73)=0,0,SUM(M73:P73))</f>
        <v>381.3</v>
      </c>
      <c r="M73" s="27">
        <v>90.4</v>
      </c>
      <c r="N73" s="27">
        <v>95.4</v>
      </c>
      <c r="O73" s="27">
        <v>95.7</v>
      </c>
      <c r="P73" s="27">
        <v>99.8</v>
      </c>
      <c r="Q73" s="165" t="s">
        <v>106</v>
      </c>
      <c r="R73" s="161">
        <v>15</v>
      </c>
    </row>
    <row r="74" spans="1:108" ht="16.5" customHeight="1" x14ac:dyDescent="0.25">
      <c r="B74" s="162"/>
      <c r="C74" s="164"/>
      <c r="D74" s="32">
        <f>IF(D73=0,"",IF(D73&gt;P73,2,IF(D73=P73,1,0)))</f>
        <v>0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2</v>
      </c>
      <c r="H74" s="112"/>
      <c r="I74" s="24"/>
      <c r="J74" s="25"/>
      <c r="K74" s="26"/>
      <c r="L74" s="112"/>
      <c r="M74" s="32">
        <f>IF(M73=0,"",IF(M73&gt;G73,2,IF(M73=G73,1,0)))</f>
        <v>0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2</v>
      </c>
      <c r="Q74" s="166"/>
      <c r="R74" s="162"/>
    </row>
    <row r="75" spans="1:108" ht="16.5" customHeight="1" x14ac:dyDescent="0.25">
      <c r="B75" s="33"/>
      <c r="C75" s="167" t="str">
        <f>IF(AND(H75=0,L75=0),"",IF(OR(I75&gt;K75,K75&gt;I75),"kein Stechen erforderlich","Stechen"))</f>
        <v>kein Stechen erforderlich</v>
      </c>
      <c r="D75" s="168"/>
      <c r="E75" s="169"/>
      <c r="F75" s="170" t="s">
        <v>16</v>
      </c>
      <c r="G75" s="171"/>
      <c r="H75" s="34">
        <f>IF(SUM(H69:H74)=0,0,SUM(H69:H74))</f>
        <v>1137.8000000000002</v>
      </c>
      <c r="I75" s="115">
        <f>IF(SUM(I69:I74)=0,0,SUM(I69:I74))</f>
        <v>2</v>
      </c>
      <c r="J75" s="36" t="s">
        <v>15</v>
      </c>
      <c r="K75" s="116">
        <f>IF(SUM(K69:K74)=0,0,SUM(K69:K74))</f>
        <v>22</v>
      </c>
      <c r="L75" s="34">
        <f>IF(SUM(L69:L74)=0,0,SUM(L69:L74))</f>
        <v>1191.3</v>
      </c>
      <c r="M75" s="170" t="s">
        <v>16</v>
      </c>
      <c r="N75" s="171"/>
      <c r="O75" s="172" t="str">
        <f>C75</f>
        <v>kein Stechen erforderlich</v>
      </c>
      <c r="P75" s="173"/>
      <c r="Q75" s="174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53"/>
      <c r="D77" s="154"/>
      <c r="E77" s="154"/>
      <c r="F77" s="155" t="s">
        <v>17</v>
      </c>
      <c r="G77" s="156"/>
      <c r="H77" s="155" t="s">
        <v>18</v>
      </c>
      <c r="I77" s="157"/>
      <c r="J77" s="156"/>
      <c r="K77" s="155" t="s">
        <v>19</v>
      </c>
      <c r="L77" s="156"/>
      <c r="M77" s="155" t="s">
        <v>20</v>
      </c>
      <c r="N77" s="156"/>
      <c r="O77" s="154" t="str">
        <f>IF(O75="Stechen",M66,"")</f>
        <v/>
      </c>
      <c r="P77" s="154"/>
      <c r="Q77" s="158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75" t="s">
        <v>14</v>
      </c>
      <c r="C78" s="175"/>
      <c r="D78" s="176" t="s">
        <v>21</v>
      </c>
      <c r="E78" s="176"/>
      <c r="F78" s="41">
        <v>1</v>
      </c>
      <c r="G78" s="42">
        <v>2</v>
      </c>
      <c r="H78" s="41">
        <v>3</v>
      </c>
      <c r="I78" s="177">
        <v>4</v>
      </c>
      <c r="J78" s="178"/>
      <c r="K78" s="41">
        <v>5</v>
      </c>
      <c r="L78" s="42">
        <v>6</v>
      </c>
      <c r="M78" s="41">
        <v>7</v>
      </c>
      <c r="N78" s="42">
        <v>8</v>
      </c>
      <c r="O78" s="176" t="s">
        <v>21</v>
      </c>
      <c r="P78" s="176"/>
      <c r="Q78" s="179" t="s">
        <v>14</v>
      </c>
      <c r="R78" s="179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45">
        <f>IF(SUM(F80,H80,K80,M80)=0,0,SUM(F80,H80,K80,M80))</f>
        <v>0</v>
      </c>
      <c r="C79" s="136" t="s">
        <v>22</v>
      </c>
      <c r="D79" s="138" t="s">
        <v>23</v>
      </c>
      <c r="E79" s="138"/>
      <c r="F79" s="43"/>
      <c r="G79" s="117"/>
      <c r="H79" s="43"/>
      <c r="I79" s="139"/>
      <c r="J79" s="140"/>
      <c r="K79" s="43"/>
      <c r="L79" s="117"/>
      <c r="M79" s="43"/>
      <c r="N79" s="117"/>
      <c r="O79" s="141" t="s">
        <v>23</v>
      </c>
      <c r="P79" s="138"/>
      <c r="Q79" s="149" t="s">
        <v>22</v>
      </c>
      <c r="R79" s="145">
        <f>IF(SUM(N80,L80,I80,G80)=0,0,SUM(N80,L80,I80,G80))</f>
        <v>0</v>
      </c>
      <c r="S79" s="1">
        <f>IF(R79&gt;B79,1,0)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46"/>
      <c r="C80" s="137"/>
      <c r="D80" s="138" t="s">
        <v>14</v>
      </c>
      <c r="E80" s="142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59" t="str">
        <f>IF(I79="","",IF(I79&gt;H79,2,IF(I79=H79,1,0)))</f>
        <v/>
      </c>
      <c r="J80" s="160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41" t="s">
        <v>14</v>
      </c>
      <c r="P80" s="138"/>
      <c r="Q80" s="150"/>
      <c r="R80" s="146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45">
        <f>IF(SUM(F82,H82,K82,M82)=0,0,SUM(F82,H82,K82,M82))</f>
        <v>0</v>
      </c>
      <c r="C81" s="136" t="s">
        <v>24</v>
      </c>
      <c r="D81" s="138" t="s">
        <v>23</v>
      </c>
      <c r="E81" s="138"/>
      <c r="F81" s="43"/>
      <c r="G81" s="117"/>
      <c r="H81" s="43"/>
      <c r="I81" s="139"/>
      <c r="J81" s="140"/>
      <c r="K81" s="43"/>
      <c r="L81" s="117"/>
      <c r="M81" s="43"/>
      <c r="N81" s="117"/>
      <c r="O81" s="141" t="s">
        <v>23</v>
      </c>
      <c r="P81" s="138"/>
      <c r="Q81" s="149" t="s">
        <v>24</v>
      </c>
      <c r="R81" s="145">
        <f>IF(SUM(N82,L82,I82,G82)=0,0,SUM(N82,L82,I82,G82))</f>
        <v>0</v>
      </c>
      <c r="S81" s="1">
        <f>IF(R81&gt;B81,1,0)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46"/>
      <c r="C82" s="137"/>
      <c r="D82" s="138" t="s">
        <v>14</v>
      </c>
      <c r="E82" s="142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43" t="str">
        <f>IF(I81="","",IF(I81&gt;H81,2,IF(I81=H81,1,0)))</f>
        <v/>
      </c>
      <c r="J82" s="144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41" t="s">
        <v>14</v>
      </c>
      <c r="P82" s="138"/>
      <c r="Q82" s="150"/>
      <c r="R82" s="146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45">
        <f>IF(SUM(F84,H84,K84,M84)=0,0,SUM(F84,H84,K84,M84))</f>
        <v>0</v>
      </c>
      <c r="C83" s="136" t="s">
        <v>25</v>
      </c>
      <c r="D83" s="138" t="s">
        <v>23</v>
      </c>
      <c r="E83" s="138"/>
      <c r="F83" s="49"/>
      <c r="G83" s="50"/>
      <c r="H83" s="49"/>
      <c r="I83" s="147"/>
      <c r="J83" s="148"/>
      <c r="K83" s="49"/>
      <c r="L83" s="50"/>
      <c r="M83" s="49"/>
      <c r="N83" s="50"/>
      <c r="O83" s="141" t="s">
        <v>23</v>
      </c>
      <c r="P83" s="138"/>
      <c r="Q83" s="149" t="s">
        <v>25</v>
      </c>
      <c r="R83" s="145">
        <f>IF(SUM(N84,L84,I84,G84)=0,0,SUM(N84,L84,I84,G84))</f>
        <v>0</v>
      </c>
      <c r="S83" s="1">
        <f>IF(R83&gt;B83,1,0)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46"/>
      <c r="C84" s="137"/>
      <c r="D84" s="138" t="s">
        <v>14</v>
      </c>
      <c r="E84" s="138"/>
      <c r="F84" s="51" t="str">
        <f>IF(F83="","",IF(F83&gt;G83,2,IF(F83=G83,1,0)))</f>
        <v/>
      </c>
      <c r="G84" s="118" t="str">
        <f>IF(G83="","",IF(G83&gt;F83,2,IF(G83=F83,1,0)))</f>
        <v/>
      </c>
      <c r="H84" s="51" t="str">
        <f>IF(H83="","",IF(H83&gt;I83,2,IF(H83=I83,1,0)))</f>
        <v/>
      </c>
      <c r="I84" s="151" t="str">
        <f>IF(I83="","",IF(I83&gt;H83,2,IF(I83=H83,1,0)))</f>
        <v/>
      </c>
      <c r="J84" s="152" t="str">
        <f>IF(J83="","",IF(J83&gt;I83,2,IF(J83=I83,1,"")))</f>
        <v/>
      </c>
      <c r="K84" s="51" t="str">
        <f>IF(K83="","",IF(K83&gt;L83,2,IF(K83=L83,1,0)))</f>
        <v/>
      </c>
      <c r="L84" s="118" t="str">
        <f>IF(L83="","",IF(L83&gt;K83,2,IF(L83=K83,1,0)))</f>
        <v/>
      </c>
      <c r="M84" s="51" t="str">
        <f>IF(M83="","",IF(M83&gt;N83,2,IF(M83=N83,1,0)))</f>
        <v/>
      </c>
      <c r="N84" s="118" t="str">
        <f>IF(N83="","",IF(N83&gt;M83,2,IF(N83=M83,1,0)))</f>
        <v/>
      </c>
      <c r="O84" s="138" t="s">
        <v>14</v>
      </c>
      <c r="P84" s="138"/>
      <c r="Q84" s="150"/>
      <c r="R84" s="146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114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S85" s="1">
        <f>SUM(S79:S84)</f>
        <v>0</v>
      </c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180" t="s">
        <v>1</v>
      </c>
      <c r="E86" s="180"/>
      <c r="F86" s="180"/>
      <c r="G86" s="6">
        <f>$G$2</f>
        <v>6</v>
      </c>
      <c r="H86" s="181" t="s">
        <v>2</v>
      </c>
      <c r="I86" s="181"/>
      <c r="J86" s="182">
        <v>43477</v>
      </c>
      <c r="K86" s="183"/>
      <c r="L86" s="183"/>
      <c r="M86" s="183"/>
      <c r="N86" s="2" t="s">
        <v>3</v>
      </c>
      <c r="O86" s="184" t="s">
        <v>122</v>
      </c>
      <c r="P86" s="184"/>
      <c r="Q86" s="184"/>
    </row>
    <row r="87" spans="1:108" ht="19.5" customHeight="1" x14ac:dyDescent="0.25"/>
    <row r="88" spans="1:108" ht="19.5" customHeight="1" x14ac:dyDescent="0.25">
      <c r="D88" s="190" t="str">
        <f>$D$4</f>
        <v>LUFTGEWEHR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</row>
    <row r="89" spans="1:108" ht="19.5" customHeight="1" x14ac:dyDescent="0.25">
      <c r="D89" s="192" t="str">
        <f>$D$5</f>
        <v>SAISON 2018 / 19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</row>
    <row r="90" spans="1:108" ht="19.5" customHeight="1" x14ac:dyDescent="0.25">
      <c r="D90" s="190" t="str">
        <f>$D$6</f>
        <v>Landesliga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</row>
    <row r="91" spans="1:108" ht="19.5" customHeight="1" x14ac:dyDescent="0.25"/>
    <row r="92" spans="1:108" ht="16.5" customHeight="1" x14ac:dyDescent="0.25">
      <c r="D92" s="193" t="s">
        <v>1</v>
      </c>
      <c r="E92" s="194"/>
      <c r="F92" s="194"/>
      <c r="G92" s="194"/>
      <c r="H92" s="194"/>
      <c r="I92" s="6">
        <f>$G$2</f>
        <v>6</v>
      </c>
      <c r="J92" s="113"/>
      <c r="K92" s="195" t="s">
        <v>6</v>
      </c>
      <c r="L92" s="195"/>
      <c r="M92" s="195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196" t="s">
        <v>53</v>
      </c>
      <c r="C94" s="197"/>
      <c r="D94" s="197"/>
      <c r="E94" s="197"/>
      <c r="F94" s="197"/>
      <c r="G94" s="198"/>
      <c r="H94" s="10">
        <f>IF(I103=0,0,IF(I103&gt;K103,3,IF(AND(I103=K103,I113=K113),1,I113)))</f>
        <v>3</v>
      </c>
      <c r="I94" s="199" t="s">
        <v>7</v>
      </c>
      <c r="J94" s="199"/>
      <c r="K94" s="199"/>
      <c r="L94" s="10">
        <f>IF(K103=0,0,IF(K103&gt;I103,3,IF(AND(K103=I103,K113=I113),1,K113)))</f>
        <v>0</v>
      </c>
      <c r="M94" s="196" t="s">
        <v>51</v>
      </c>
      <c r="N94" s="197"/>
      <c r="O94" s="197"/>
      <c r="P94" s="197"/>
      <c r="Q94" s="197"/>
      <c r="R94" s="198"/>
    </row>
    <row r="95" spans="1:108" ht="16.5" customHeight="1" thickBot="1" x14ac:dyDescent="0.3">
      <c r="C95" s="1" t="s">
        <v>128</v>
      </c>
    </row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185">
        <v>2</v>
      </c>
      <c r="C97" s="163" t="s">
        <v>84</v>
      </c>
      <c r="D97" s="17">
        <v>100.8</v>
      </c>
      <c r="E97" s="17">
        <v>102.6</v>
      </c>
      <c r="F97" s="17">
        <v>102.2</v>
      </c>
      <c r="G97" s="17">
        <v>102.9</v>
      </c>
      <c r="H97" s="18">
        <f>IF(SUM(D97:G97)=0,0,SUM(D97:G97))</f>
        <v>408.5</v>
      </c>
      <c r="I97" s="19">
        <f>IF(SUM(D98:H98)=0,0,SUM(D98:H98))</f>
        <v>6</v>
      </c>
      <c r="J97" s="20" t="s">
        <v>15</v>
      </c>
      <c r="K97" s="21">
        <f>IF(SUM(M98:P98)=0,0,SUM(M98:P98))</f>
        <v>2</v>
      </c>
      <c r="L97" s="18">
        <f>IF(SUM(M97:P97)=0,0,SUM(M97:P97))</f>
        <v>402.9</v>
      </c>
      <c r="M97" s="17">
        <v>101.6</v>
      </c>
      <c r="N97" s="17">
        <v>100.7</v>
      </c>
      <c r="O97" s="17">
        <v>99.6</v>
      </c>
      <c r="P97" s="17">
        <v>101</v>
      </c>
      <c r="Q97" s="188" t="s">
        <v>92</v>
      </c>
      <c r="R97" s="185">
        <v>3</v>
      </c>
    </row>
    <row r="98" spans="2:108" ht="16.5" customHeight="1" x14ac:dyDescent="0.25">
      <c r="B98" s="162"/>
      <c r="C98" s="164"/>
      <c r="D98" s="22">
        <f>IF(D97=0,"",IF(D97&gt;P97,2,IF(D97=P97,1,0)))</f>
        <v>0</v>
      </c>
      <c r="E98" s="22">
        <f>IF(E97=0,"",IF(E97&gt;O97,2,IF(E97=O97,1,0)))</f>
        <v>2</v>
      </c>
      <c r="F98" s="22">
        <f>IF(F97=0,"",IF(F97&gt;N97,2,IF(F97=N97,1,0)))</f>
        <v>2</v>
      </c>
      <c r="G98" s="22">
        <f>IF(G97=0,"",IF(G97&gt;M97,2,IF(G97=M97,1,0)))</f>
        <v>2</v>
      </c>
      <c r="H98" s="112"/>
      <c r="I98" s="24"/>
      <c r="J98" s="25"/>
      <c r="K98" s="26"/>
      <c r="L98" s="112"/>
      <c r="M98" s="22">
        <f>IF(M97=0,"",IF(M97&gt;G97,2,IF(M97=G97,1,0)))</f>
        <v>0</v>
      </c>
      <c r="N98" s="22">
        <f>IF(N97=0,"",IF(N97&gt;F97,2,IF(N97=F97,1,0)))</f>
        <v>0</v>
      </c>
      <c r="O98" s="22">
        <f>IF(O97=0,"",IF(O97&gt;E97,2,IF(E97=O97,1,0)))</f>
        <v>0</v>
      </c>
      <c r="P98" s="22">
        <f>IF(P97=0,"",IF(P97&gt;D97,2,IF(P97=D97,1,0)))</f>
        <v>2</v>
      </c>
      <c r="Q98" s="189"/>
      <c r="R98" s="162"/>
    </row>
    <row r="99" spans="2:108" ht="30" customHeight="1" x14ac:dyDescent="0.25">
      <c r="B99" s="161">
        <v>4</v>
      </c>
      <c r="C99" s="163" t="s">
        <v>86</v>
      </c>
      <c r="D99" s="27">
        <v>95</v>
      </c>
      <c r="E99" s="27">
        <v>85.6</v>
      </c>
      <c r="F99" s="27">
        <v>100.3</v>
      </c>
      <c r="G99" s="27">
        <v>97.9</v>
      </c>
      <c r="H99" s="28">
        <f>IF(SUM(D99:G99)=0,0,SUM(D99:G99))</f>
        <v>378.79999999999995</v>
      </c>
      <c r="I99" s="29">
        <f>IF(SUM(D100:H100)=0,0,SUM(D100:H100))</f>
        <v>4</v>
      </c>
      <c r="J99" s="30" t="s">
        <v>15</v>
      </c>
      <c r="K99" s="31">
        <f>IF(SUM(M100:P100)=0,0,SUM(M100:P100))</f>
        <v>4</v>
      </c>
      <c r="L99" s="28">
        <f>IF(SUM(M99:P99)=0,0,SUM(M99:P99))</f>
        <v>381.4</v>
      </c>
      <c r="M99" s="27">
        <v>95.3</v>
      </c>
      <c r="N99" s="27">
        <v>95.8</v>
      </c>
      <c r="O99" s="27">
        <v>95.2</v>
      </c>
      <c r="P99" s="27">
        <v>95.1</v>
      </c>
      <c r="Q99" s="165" t="s">
        <v>94</v>
      </c>
      <c r="R99" s="161">
        <v>5</v>
      </c>
    </row>
    <row r="100" spans="2:108" ht="16.5" customHeight="1" x14ac:dyDescent="0.25">
      <c r="B100" s="162"/>
      <c r="C100" s="164"/>
      <c r="D100" s="32">
        <f>IF(D99=0,"",IF(D99&gt;P99,2,IF(D99=P99,1,0)))</f>
        <v>0</v>
      </c>
      <c r="E100" s="32">
        <f>IF(E99=0,"",IF(E99&gt;O99,2,IF(E99=O99,1,0)))</f>
        <v>0</v>
      </c>
      <c r="F100" s="32">
        <f>IF(F99=0,"",IF(F99&gt;N99,2,IF(F99=N99,1,0)))</f>
        <v>2</v>
      </c>
      <c r="G100" s="32">
        <f>IF(G99=0,"",IF(G99&gt;M99,2,IF(G99=M99,1,0)))</f>
        <v>2</v>
      </c>
      <c r="H100" s="112"/>
      <c r="I100" s="24"/>
      <c r="J100" s="25"/>
      <c r="K100" s="26"/>
      <c r="L100" s="112"/>
      <c r="M100" s="32">
        <f>IF(M99=0,"",IF(M99&gt;G99,2,IF(M99=G99,1,0)))</f>
        <v>0</v>
      </c>
      <c r="N100" s="32">
        <f>IF(N99=0,"",IF(N99&gt;F99,2,IF(N99=F99,1,0)))</f>
        <v>0</v>
      </c>
      <c r="O100" s="32">
        <f>IF(O99=0,"",IF(O99&gt;E99,2,IF(E99=O99,1,0)))</f>
        <v>2</v>
      </c>
      <c r="P100" s="32">
        <f>IF(P99=0,"",IF(P99&gt;D99,2,IF(P99=D99,1,0)))</f>
        <v>2</v>
      </c>
      <c r="Q100" s="166"/>
      <c r="R100" s="162"/>
    </row>
    <row r="101" spans="2:108" ht="30" customHeight="1" x14ac:dyDescent="0.25">
      <c r="B101" s="161">
        <v>6</v>
      </c>
      <c r="C101" s="163" t="s">
        <v>98</v>
      </c>
      <c r="D101" s="27">
        <v>99.1</v>
      </c>
      <c r="E101" s="27">
        <v>92.1</v>
      </c>
      <c r="F101" s="27">
        <v>92.9</v>
      </c>
      <c r="G101" s="27">
        <v>101.7</v>
      </c>
      <c r="H101" s="28">
        <f>IF(SUM(D101:G101)=0,0,SUM(D101:G101))</f>
        <v>385.8</v>
      </c>
      <c r="I101" s="29">
        <f>IF(SUM(D102:H102)=0,0,SUM(D102:H102))</f>
        <v>4</v>
      </c>
      <c r="J101" s="30" t="s">
        <v>15</v>
      </c>
      <c r="K101" s="31">
        <f>IF(SUM(M102:P102)=0,0,SUM(M102:P102))</f>
        <v>4</v>
      </c>
      <c r="L101" s="28">
        <f>IF(SUM(M101:P101)=0,0,SUM(M101:P101))</f>
        <v>379.59999999999997</v>
      </c>
      <c r="M101" s="27">
        <v>97.2</v>
      </c>
      <c r="N101" s="27">
        <v>94.7</v>
      </c>
      <c r="O101" s="27">
        <v>94</v>
      </c>
      <c r="P101" s="27">
        <v>93.7</v>
      </c>
      <c r="Q101" s="165" t="s">
        <v>112</v>
      </c>
      <c r="R101" s="161">
        <v>7</v>
      </c>
    </row>
    <row r="102" spans="2:108" ht="16.5" customHeight="1" x14ac:dyDescent="0.25">
      <c r="B102" s="162"/>
      <c r="C102" s="164"/>
      <c r="D102" s="32">
        <f>IF(D101=0,"",IF(D101&gt;P101,2,IF(D101=P101,1,0)))</f>
        <v>2</v>
      </c>
      <c r="E102" s="32">
        <f>IF(E101=0,"",IF(E101&gt;O101,2,IF(E101=O101,1,0)))</f>
        <v>0</v>
      </c>
      <c r="F102" s="32">
        <f>IF(F101=0,"",IF(F101&gt;N101,2,IF(F101=N101,1,0)))</f>
        <v>0</v>
      </c>
      <c r="G102" s="32">
        <f>IF(G101=0,"",IF(G101&gt;M101,2,IF(G101=M101,1,0)))</f>
        <v>2</v>
      </c>
      <c r="H102" s="112"/>
      <c r="I102" s="24"/>
      <c r="J102" s="25"/>
      <c r="K102" s="26"/>
      <c r="L102" s="112"/>
      <c r="M102" s="32">
        <f>IF(M101=0,"",IF(M101&gt;G101,2,IF(M101=G101,1,0)))</f>
        <v>0</v>
      </c>
      <c r="N102" s="32">
        <f>IF(N101=0,"",IF(N101&gt;F101,2,IF(N101=F101,1,0)))</f>
        <v>2</v>
      </c>
      <c r="O102" s="32">
        <f>IF(O101=0,"",IF(O101&gt;E101,2,IF(E101=O101,1,0)))</f>
        <v>2</v>
      </c>
      <c r="P102" s="32">
        <f>IF(P101=0,"",IF(P101&gt;D101,2,IF(P101=D101,1,0)))</f>
        <v>0</v>
      </c>
      <c r="Q102" s="166"/>
      <c r="R102" s="162"/>
    </row>
    <row r="103" spans="2:108" ht="16.5" customHeight="1" x14ac:dyDescent="0.25">
      <c r="B103" s="33"/>
      <c r="C103" s="167" t="str">
        <f>IF(AND(H103=0,L103=0),"",IF(OR(I103&gt;K103,K103&gt;I103),"kein Stechen erforderlich","Stechen"))</f>
        <v>kein Stechen erforderlich</v>
      </c>
      <c r="D103" s="168"/>
      <c r="E103" s="169"/>
      <c r="F103" s="170" t="s">
        <v>16</v>
      </c>
      <c r="G103" s="171"/>
      <c r="H103" s="34">
        <f>IF(SUM(H97:H102)=0,0,SUM(H97:H102))</f>
        <v>1173.0999999999999</v>
      </c>
      <c r="I103" s="115">
        <f>IF(SUM(I97:I102)=0,0,SUM(I97:I102))</f>
        <v>14</v>
      </c>
      <c r="J103" s="36" t="s">
        <v>15</v>
      </c>
      <c r="K103" s="116">
        <f>IF(SUM(K97:K102)=0,0,SUM(K97:K102))</f>
        <v>10</v>
      </c>
      <c r="L103" s="34">
        <f>IF(SUM(L97:L102)=0,0,SUM(L97:L102))</f>
        <v>1163.8999999999999</v>
      </c>
      <c r="M103" s="170" t="s">
        <v>16</v>
      </c>
      <c r="N103" s="171"/>
      <c r="O103" s="172" t="str">
        <f>C103</f>
        <v>kein Stechen erforderlich</v>
      </c>
      <c r="P103" s="173"/>
      <c r="Q103" s="174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53" t="str">
        <f>IF(C103="Stechen",B94,"")</f>
        <v/>
      </c>
      <c r="D105" s="154"/>
      <c r="E105" s="154"/>
      <c r="F105" s="155" t="s">
        <v>17</v>
      </c>
      <c r="G105" s="156"/>
      <c r="H105" s="155" t="s">
        <v>18</v>
      </c>
      <c r="I105" s="157"/>
      <c r="J105" s="156"/>
      <c r="K105" s="155" t="s">
        <v>19</v>
      </c>
      <c r="L105" s="156"/>
      <c r="M105" s="155" t="s">
        <v>20</v>
      </c>
      <c r="N105" s="156"/>
      <c r="O105" s="154" t="str">
        <f>IF(O103="Stechen",M94,"")</f>
        <v/>
      </c>
      <c r="P105" s="154"/>
      <c r="Q105" s="158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75" t="s">
        <v>14</v>
      </c>
      <c r="C106" s="175"/>
      <c r="D106" s="176" t="s">
        <v>21</v>
      </c>
      <c r="E106" s="176"/>
      <c r="F106" s="41">
        <v>1</v>
      </c>
      <c r="G106" s="42">
        <v>2</v>
      </c>
      <c r="H106" s="41">
        <v>3</v>
      </c>
      <c r="I106" s="177">
        <v>4</v>
      </c>
      <c r="J106" s="178"/>
      <c r="K106" s="41">
        <v>5</v>
      </c>
      <c r="L106" s="42">
        <v>6</v>
      </c>
      <c r="M106" s="41">
        <v>7</v>
      </c>
      <c r="N106" s="42">
        <v>8</v>
      </c>
      <c r="O106" s="176" t="s">
        <v>21</v>
      </c>
      <c r="P106" s="176"/>
      <c r="Q106" s="179" t="s">
        <v>14</v>
      </c>
      <c r="R106" s="179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45">
        <f>IF(SUM(F108,H108,K108,M108)=0,0,SUM(F108,H108,K108,M108))</f>
        <v>0</v>
      </c>
      <c r="C107" s="136" t="s">
        <v>22</v>
      </c>
      <c r="D107" s="138" t="s">
        <v>23</v>
      </c>
      <c r="E107" s="138"/>
      <c r="F107" s="43"/>
      <c r="G107" s="117"/>
      <c r="H107" s="43"/>
      <c r="I107" s="139"/>
      <c r="J107" s="140"/>
      <c r="K107" s="43"/>
      <c r="L107" s="117"/>
      <c r="M107" s="43"/>
      <c r="N107" s="117"/>
      <c r="O107" s="141" t="s">
        <v>23</v>
      </c>
      <c r="P107" s="138"/>
      <c r="Q107" s="149" t="s">
        <v>22</v>
      </c>
      <c r="R107" s="145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46"/>
      <c r="C108" s="137"/>
      <c r="D108" s="138" t="s">
        <v>14</v>
      </c>
      <c r="E108" s="142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159" t="str">
        <f>IF(I107="","",IF(I107&gt;H107,2,IF(I107=H107,1,0)))</f>
        <v/>
      </c>
      <c r="J108" s="160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41" t="s">
        <v>14</v>
      </c>
      <c r="P108" s="138"/>
      <c r="Q108" s="150"/>
      <c r="R108" s="146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45">
        <f>IF(SUM(F110,H110,K110,M110)=0,0,SUM(F110,H110,K110,M110))</f>
        <v>0</v>
      </c>
      <c r="C109" s="136" t="s">
        <v>24</v>
      </c>
      <c r="D109" s="138" t="s">
        <v>23</v>
      </c>
      <c r="E109" s="138"/>
      <c r="F109" s="43"/>
      <c r="G109" s="117"/>
      <c r="H109" s="43"/>
      <c r="I109" s="139"/>
      <c r="J109" s="140"/>
      <c r="K109" s="43"/>
      <c r="L109" s="117"/>
      <c r="M109" s="43"/>
      <c r="N109" s="117"/>
      <c r="O109" s="141" t="s">
        <v>23</v>
      </c>
      <c r="P109" s="138"/>
      <c r="Q109" s="149" t="s">
        <v>24</v>
      </c>
      <c r="R109" s="145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46"/>
      <c r="C110" s="137"/>
      <c r="D110" s="138" t="s">
        <v>14</v>
      </c>
      <c r="E110" s="142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43" t="str">
        <f>IF(I109="","",IF(I109&gt;H109,2,IF(I109=H109,1,0)))</f>
        <v/>
      </c>
      <c r="J110" s="144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41" t="s">
        <v>14</v>
      </c>
      <c r="P110" s="138"/>
      <c r="Q110" s="150"/>
      <c r="R110" s="146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45">
        <f>IF(SUM(F112,H112,K112,M112)=0,0,SUM(F112,H112,K112,M112))</f>
        <v>0</v>
      </c>
      <c r="C111" s="136" t="s">
        <v>25</v>
      </c>
      <c r="D111" s="138" t="s">
        <v>23</v>
      </c>
      <c r="E111" s="138"/>
      <c r="F111" s="49"/>
      <c r="G111" s="50"/>
      <c r="H111" s="49"/>
      <c r="I111" s="147"/>
      <c r="J111" s="148"/>
      <c r="K111" s="49"/>
      <c r="L111" s="50"/>
      <c r="M111" s="49"/>
      <c r="N111" s="50"/>
      <c r="O111" s="141" t="s">
        <v>23</v>
      </c>
      <c r="P111" s="138"/>
      <c r="Q111" s="149" t="s">
        <v>25</v>
      </c>
      <c r="R111" s="145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46"/>
      <c r="C112" s="137"/>
      <c r="D112" s="138" t="s">
        <v>14</v>
      </c>
      <c r="E112" s="138"/>
      <c r="F112" s="51" t="str">
        <f>IF(F111="","",IF(F111&gt;G111,2,IF(F111=G111,1,0)))</f>
        <v/>
      </c>
      <c r="G112" s="118" t="str">
        <f>IF(G111="","",IF(G111&gt;F111,2,IF(G111=F111,1,0)))</f>
        <v/>
      </c>
      <c r="H112" s="51" t="str">
        <f>IF(H111="","",IF(H111&gt;I111,2,IF(H111=I111,1,0)))</f>
        <v/>
      </c>
      <c r="I112" s="151" t="str">
        <f>IF(I111="","",IF(I111&gt;H111,2,IF(I111=H111,1,0)))</f>
        <v/>
      </c>
      <c r="J112" s="152" t="str">
        <f>IF(J111="","",IF(J111&gt;I111,2,IF(J111=I111,1,"")))</f>
        <v/>
      </c>
      <c r="K112" s="51" t="str">
        <f>IF(K111="","",IF(K111&gt;L111,2,IF(K111=L111,1,0)))</f>
        <v/>
      </c>
      <c r="L112" s="118" t="str">
        <f>IF(L111="","",IF(L111&gt;K111,2,IF(L111=K111,1,0)))</f>
        <v/>
      </c>
      <c r="M112" s="51" t="str">
        <f>IF(M111="","",IF(M111&gt;N111,2,IF(M111=N111,1,0)))</f>
        <v/>
      </c>
      <c r="N112" s="118" t="str">
        <f>IF(N111="","",IF(N111&gt;M111,2,IF(N111=M111,1,0)))</f>
        <v/>
      </c>
      <c r="O112" s="138" t="s">
        <v>14</v>
      </c>
      <c r="P112" s="138"/>
      <c r="Q112" s="150"/>
      <c r="R112" s="146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114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  <row r="114" spans="2:108" ht="16.5" customHeight="1" x14ac:dyDescent="0.25">
      <c r="C114" s="2" t="s">
        <v>0</v>
      </c>
      <c r="D114" s="180" t="s">
        <v>1</v>
      </c>
      <c r="E114" s="180"/>
      <c r="F114" s="180"/>
      <c r="G114" s="6">
        <f>$G$2</f>
        <v>6</v>
      </c>
      <c r="H114" s="181" t="s">
        <v>2</v>
      </c>
      <c r="I114" s="181"/>
      <c r="J114" s="182">
        <v>43477</v>
      </c>
      <c r="K114" s="183"/>
      <c r="L114" s="183"/>
      <c r="M114" s="183"/>
      <c r="N114" s="2" t="s">
        <v>3</v>
      </c>
      <c r="O114" s="184" t="s">
        <v>122</v>
      </c>
      <c r="P114" s="184"/>
      <c r="Q114" s="184"/>
    </row>
    <row r="115" spans="2:108" ht="19.5" customHeight="1" x14ac:dyDescent="0.25"/>
    <row r="116" spans="2:108" ht="19.5" customHeight="1" x14ac:dyDescent="0.25">
      <c r="D116" s="190" t="str">
        <f>$D$4</f>
        <v>LUFTGEWEHR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</row>
    <row r="117" spans="2:108" ht="19.5" customHeight="1" x14ac:dyDescent="0.25">
      <c r="D117" s="192" t="str">
        <f>$D$5</f>
        <v>SAISON 2018 / 19</v>
      </c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Y117" s="1"/>
    </row>
    <row r="118" spans="2:108" ht="19.5" customHeight="1" x14ac:dyDescent="0.25">
      <c r="D118" s="190" t="str">
        <f>$D$6</f>
        <v>Landesliga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</row>
    <row r="120" spans="2:108" ht="16.5" customHeight="1" x14ac:dyDescent="0.25">
      <c r="D120" s="193" t="s">
        <v>1</v>
      </c>
      <c r="E120" s="194"/>
      <c r="F120" s="194"/>
      <c r="G120" s="194"/>
      <c r="H120" s="194"/>
      <c r="I120" s="6">
        <f>$G$2</f>
        <v>6</v>
      </c>
      <c r="J120" s="113"/>
      <c r="K120" s="195" t="s">
        <v>6</v>
      </c>
      <c r="L120" s="195"/>
      <c r="M120" s="195"/>
      <c r="N120" s="6">
        <v>5</v>
      </c>
      <c r="O120" s="8"/>
      <c r="P120" s="9"/>
    </row>
    <row r="121" spans="2:108" ht="8.25" customHeight="1" x14ac:dyDescent="0.25"/>
    <row r="122" spans="2:108" ht="16.5" customHeight="1" x14ac:dyDescent="0.25">
      <c r="B122" s="196" t="s">
        <v>48</v>
      </c>
      <c r="C122" s="197"/>
      <c r="D122" s="197"/>
      <c r="E122" s="197"/>
      <c r="F122" s="197"/>
      <c r="G122" s="198"/>
      <c r="H122" s="10">
        <f>IF(I131=0,0,IF(I131&gt;K131,3,IF(AND(I131=K131,I141=K141),1,I141)))</f>
        <v>3</v>
      </c>
      <c r="I122" s="199" t="s">
        <v>7</v>
      </c>
      <c r="J122" s="199"/>
      <c r="K122" s="199"/>
      <c r="L122" s="10">
        <f>IF(K131=0,0,IF(K131&gt;I131,3,IF(AND(K131=I131,K141=I141),1,K141)))</f>
        <v>0</v>
      </c>
      <c r="M122" s="196" t="s">
        <v>52</v>
      </c>
      <c r="N122" s="197"/>
      <c r="O122" s="197"/>
      <c r="P122" s="197"/>
      <c r="Q122" s="197"/>
      <c r="R122" s="198"/>
    </row>
    <row r="123" spans="2:108" ht="16.5" customHeight="1" thickBot="1" x14ac:dyDescent="0.3">
      <c r="C123" s="1" t="s">
        <v>128</v>
      </c>
    </row>
    <row r="124" spans="2:108" ht="16.5" customHeight="1" thickBot="1" x14ac:dyDescent="0.3">
      <c r="B124" s="11" t="s">
        <v>8</v>
      </c>
      <c r="C124" s="12" t="s">
        <v>9</v>
      </c>
      <c r="D124" s="13" t="s">
        <v>10</v>
      </c>
      <c r="E124" s="13" t="s">
        <v>11</v>
      </c>
      <c r="F124" s="13" t="s">
        <v>12</v>
      </c>
      <c r="G124" s="13" t="s">
        <v>13</v>
      </c>
      <c r="H124" s="12" t="s">
        <v>14</v>
      </c>
      <c r="I124" s="14"/>
      <c r="J124" s="14"/>
      <c r="K124" s="14"/>
      <c r="L124" s="15"/>
      <c r="M124" s="13" t="s">
        <v>13</v>
      </c>
      <c r="N124" s="13" t="s">
        <v>12</v>
      </c>
      <c r="O124" s="13" t="s">
        <v>11</v>
      </c>
      <c r="P124" s="13" t="s">
        <v>10</v>
      </c>
      <c r="Q124" s="15" t="s">
        <v>9</v>
      </c>
      <c r="R124" s="16" t="s">
        <v>8</v>
      </c>
    </row>
    <row r="125" spans="2:108" ht="30" customHeight="1" x14ac:dyDescent="0.25">
      <c r="B125" s="185">
        <v>10</v>
      </c>
      <c r="C125" s="163" t="s">
        <v>62</v>
      </c>
      <c r="D125" s="17">
        <v>98.7</v>
      </c>
      <c r="E125" s="17">
        <v>99.8</v>
      </c>
      <c r="F125" s="17">
        <v>99.8</v>
      </c>
      <c r="G125" s="17">
        <v>101.4</v>
      </c>
      <c r="H125" s="18">
        <f>IF(SUM(D125:G125)=0,0,SUM(D125:G125))</f>
        <v>399.70000000000005</v>
      </c>
      <c r="I125" s="19">
        <f>IF(SUM(D126:H126)=0,0,SUM(D126:H126))</f>
        <v>4</v>
      </c>
      <c r="J125" s="20" t="s">
        <v>15</v>
      </c>
      <c r="K125" s="21">
        <f>IF(SUM(M126:P126)=0,0,SUM(M126:P126))</f>
        <v>4</v>
      </c>
      <c r="L125" s="18">
        <f>IF(SUM(M125:P125)=0,0,SUM(M125:P125))</f>
        <v>400.1</v>
      </c>
      <c r="M125" s="17">
        <v>100.9</v>
      </c>
      <c r="N125" s="17">
        <v>98</v>
      </c>
      <c r="O125" s="17">
        <v>101.2</v>
      </c>
      <c r="P125" s="17">
        <v>100</v>
      </c>
      <c r="Q125" s="188" t="s">
        <v>91</v>
      </c>
      <c r="R125" s="185">
        <v>11</v>
      </c>
    </row>
    <row r="126" spans="2:108" ht="16.5" customHeight="1" x14ac:dyDescent="0.25">
      <c r="B126" s="162"/>
      <c r="C126" s="164"/>
      <c r="D126" s="22">
        <f>IF(D125=0,"",IF(D125&gt;P125,2,IF(D125=P125,1,0)))</f>
        <v>0</v>
      </c>
      <c r="E126" s="22">
        <f>IF(E125=0,"",IF(E125&gt;O125,2,IF(E125=O125,1,0)))</f>
        <v>0</v>
      </c>
      <c r="F126" s="22">
        <f>IF(F125=0,"",IF(F125&gt;N125,2,IF(F125=N125,1,0)))</f>
        <v>2</v>
      </c>
      <c r="G126" s="22">
        <f>IF(G125=0,"",IF(G125&gt;M125,2,IF(G125=M125,1,0)))</f>
        <v>2</v>
      </c>
      <c r="H126" s="112"/>
      <c r="I126" s="24"/>
      <c r="J126" s="25"/>
      <c r="K126" s="26"/>
      <c r="L126" s="112"/>
      <c r="M126" s="22">
        <f>IF(M125=0,"",IF(M125&gt;G125,2,IF(M125=G125,1,0)))</f>
        <v>0</v>
      </c>
      <c r="N126" s="22">
        <f>IF(N125=0,"",IF(N125&gt;F125,2,IF(N125=F125,1,0)))</f>
        <v>0</v>
      </c>
      <c r="O126" s="22">
        <f>IF(O125=0,"",IF(O125&gt;E125,2,IF(E125=O125,1,0)))</f>
        <v>2</v>
      </c>
      <c r="P126" s="22">
        <f>IF(P125=0,"",IF(P125&gt;D125,2,IF(P125=D125,1,0)))</f>
        <v>2</v>
      </c>
      <c r="Q126" s="189"/>
      <c r="R126" s="162"/>
    </row>
    <row r="127" spans="2:108" ht="30" customHeight="1" x14ac:dyDescent="0.25">
      <c r="B127" s="161">
        <v>12</v>
      </c>
      <c r="C127" s="163" t="s">
        <v>64</v>
      </c>
      <c r="D127" s="27">
        <v>99.9</v>
      </c>
      <c r="E127" s="27">
        <v>100.5</v>
      </c>
      <c r="F127" s="27">
        <v>98</v>
      </c>
      <c r="G127" s="27">
        <v>97.7</v>
      </c>
      <c r="H127" s="28">
        <f>IF(SUM(D127:G127)=0,0,SUM(D127:G127))</f>
        <v>396.09999999999997</v>
      </c>
      <c r="I127" s="29">
        <f>IF(SUM(D128:H128)=0,0,SUM(D128:H128))</f>
        <v>6</v>
      </c>
      <c r="J127" s="30" t="s">
        <v>15</v>
      </c>
      <c r="K127" s="31">
        <f>IF(SUM(M128:P128)=0,0,SUM(M128:P128))</f>
        <v>2</v>
      </c>
      <c r="L127" s="28">
        <f>IF(SUM(M127:P127)=0,0,SUM(M127:P127))</f>
        <v>386.4</v>
      </c>
      <c r="M127" s="27">
        <v>100.2</v>
      </c>
      <c r="N127" s="27">
        <v>92.5</v>
      </c>
      <c r="O127" s="27">
        <v>97.3</v>
      </c>
      <c r="P127" s="27">
        <v>96.4</v>
      </c>
      <c r="Q127" s="165" t="s">
        <v>93</v>
      </c>
      <c r="R127" s="161">
        <v>13</v>
      </c>
    </row>
    <row r="128" spans="2:108" ht="16.5" customHeight="1" x14ac:dyDescent="0.25">
      <c r="B128" s="162"/>
      <c r="C128" s="164"/>
      <c r="D128" s="32">
        <f>IF(D127=0,"",IF(D127&gt;P127,2,IF(D127=P127,1,0)))</f>
        <v>2</v>
      </c>
      <c r="E128" s="32">
        <f>IF(E127=0,"",IF(E127&gt;O127,2,IF(E127=O127,1,0)))</f>
        <v>2</v>
      </c>
      <c r="F128" s="32">
        <f>IF(F127=0,"",IF(F127&gt;N127,2,IF(F127=N127,1,0)))</f>
        <v>2</v>
      </c>
      <c r="G128" s="32">
        <f>IF(G127=0,"",IF(G127&gt;M127,2,IF(G127=M127,1,0)))</f>
        <v>0</v>
      </c>
      <c r="H128" s="112"/>
      <c r="I128" s="24"/>
      <c r="J128" s="25"/>
      <c r="K128" s="26"/>
      <c r="L128" s="112"/>
      <c r="M128" s="32">
        <f>IF(M127=0,"",IF(M127&gt;G127,2,IF(M127=G127,1,0)))</f>
        <v>2</v>
      </c>
      <c r="N128" s="32">
        <f>IF(N127=0,"",IF(N127&gt;F127,2,IF(N127=F127,1,0)))</f>
        <v>0</v>
      </c>
      <c r="O128" s="32">
        <f>IF(O127=0,"",IF(O127&gt;E127,2,IF(E127=O127,1,0)))</f>
        <v>0</v>
      </c>
      <c r="P128" s="32">
        <f>IF(P127=0,"",IF(P127&gt;D127,2,IF(P127=D127,1,0)))</f>
        <v>0</v>
      </c>
      <c r="Q128" s="166"/>
      <c r="R128" s="162"/>
    </row>
    <row r="129" spans="2:108" ht="30" customHeight="1" x14ac:dyDescent="0.25">
      <c r="B129" s="161">
        <v>14</v>
      </c>
      <c r="C129" s="163" t="s">
        <v>66</v>
      </c>
      <c r="D129" s="27">
        <v>92.2</v>
      </c>
      <c r="E129" s="27">
        <v>100.2</v>
      </c>
      <c r="F129" s="27">
        <v>98.3</v>
      </c>
      <c r="G129" s="27">
        <v>103</v>
      </c>
      <c r="H129" s="28">
        <f>IF(SUM(D129:G129)=0,0,SUM(D129:G129))</f>
        <v>393.7</v>
      </c>
      <c r="I129" s="29">
        <f>IF(SUM(D130:H130)=0,0,SUM(D130:H130))</f>
        <v>8</v>
      </c>
      <c r="J129" s="30" t="s">
        <v>15</v>
      </c>
      <c r="K129" s="31">
        <f>IF(SUM(M130:P130)=0,0,SUM(M130:P130))</f>
        <v>0</v>
      </c>
      <c r="L129" s="28">
        <f>IF(SUM(M129:P129)=0,0,SUM(M129:P129))</f>
        <v>371.1</v>
      </c>
      <c r="M129" s="27">
        <v>94.2</v>
      </c>
      <c r="N129" s="27">
        <v>93.9</v>
      </c>
      <c r="O129" s="27">
        <v>93.2</v>
      </c>
      <c r="P129" s="27">
        <v>89.8</v>
      </c>
      <c r="Q129" s="165" t="s">
        <v>99</v>
      </c>
      <c r="R129" s="161">
        <v>15</v>
      </c>
    </row>
    <row r="130" spans="2:108" ht="16.5" customHeight="1" x14ac:dyDescent="0.25">
      <c r="B130" s="162"/>
      <c r="C130" s="164"/>
      <c r="D130" s="32">
        <f>IF(D129=0,"",IF(D129&gt;P129,2,IF(D129=P129,1,0)))</f>
        <v>2</v>
      </c>
      <c r="E130" s="32">
        <f>IF(E129=0,"",IF(E129&gt;O129,2,IF(E129=O129,1,0)))</f>
        <v>2</v>
      </c>
      <c r="F130" s="32">
        <f>IF(F129=0,"",IF(F129&gt;N129,2,IF(F129=N129,1,0)))</f>
        <v>2</v>
      </c>
      <c r="G130" s="32">
        <f>IF(G129=0,"",IF(G129&gt;M129,2,IF(G129=M129,1,0)))</f>
        <v>2</v>
      </c>
      <c r="H130" s="112"/>
      <c r="I130" s="24"/>
      <c r="J130" s="25"/>
      <c r="K130" s="26"/>
      <c r="L130" s="112"/>
      <c r="M130" s="32">
        <f>IF(M129=0,"",IF(M129&gt;G129,2,IF(M129=G129,1,0)))</f>
        <v>0</v>
      </c>
      <c r="N130" s="32">
        <f>IF(N129=0,"",IF(N129&gt;F129,2,IF(N129=F129,1,0)))</f>
        <v>0</v>
      </c>
      <c r="O130" s="32">
        <f>IF(O129=0,"",IF(O129&gt;E129,2,IF(E129=O129,1,0)))</f>
        <v>0</v>
      </c>
      <c r="P130" s="32">
        <f>IF(P129=0,"",IF(P129&gt;D129,2,IF(P129=D129,1,0)))</f>
        <v>0</v>
      </c>
      <c r="Q130" s="166"/>
      <c r="R130" s="162"/>
    </row>
    <row r="131" spans="2:108" ht="16.5" customHeight="1" x14ac:dyDescent="0.25">
      <c r="B131" s="33"/>
      <c r="C131" s="167" t="str">
        <f>IF(AND(H131=0,L131=0),"",IF(OR(I131&gt;K131,K131&gt;I131),"kein Stechen erforderlich","Stechen"))</f>
        <v>kein Stechen erforderlich</v>
      </c>
      <c r="D131" s="168"/>
      <c r="E131" s="169"/>
      <c r="F131" s="170" t="s">
        <v>16</v>
      </c>
      <c r="G131" s="171"/>
      <c r="H131" s="34">
        <f>IF(SUM(H125:H130)=0,0,SUM(H125:H130))</f>
        <v>1189.5</v>
      </c>
      <c r="I131" s="115">
        <f>IF(SUM(I125:I130)=0,0,SUM(I125:I130))</f>
        <v>18</v>
      </c>
      <c r="J131" s="36" t="s">
        <v>15</v>
      </c>
      <c r="K131" s="116">
        <f>IF(SUM(K125:K130)=0,0,SUM(K125:K130))</f>
        <v>6</v>
      </c>
      <c r="L131" s="34">
        <f>IF(SUM(L125:L130)=0,0,SUM(L125:L130))</f>
        <v>1157.5999999999999</v>
      </c>
      <c r="M131" s="170" t="s">
        <v>16</v>
      </c>
      <c r="N131" s="171"/>
      <c r="O131" s="172" t="str">
        <f>C131</f>
        <v>kein Stechen erforderlich</v>
      </c>
      <c r="P131" s="173"/>
      <c r="Q131" s="174"/>
      <c r="R131" s="33"/>
      <c r="Y131" s="38"/>
      <c r="Z131" s="39"/>
      <c r="AA131" s="39"/>
      <c r="AB131" s="39"/>
      <c r="AC131" s="39"/>
      <c r="AE131" s="40"/>
      <c r="AF131" s="40"/>
      <c r="AG131" s="40"/>
      <c r="AH131" s="40"/>
      <c r="AI131" s="40"/>
      <c r="AK131" s="40"/>
      <c r="AL131" s="40"/>
      <c r="AM131" s="40"/>
      <c r="AN131" s="40"/>
      <c r="AO131" s="40"/>
      <c r="AQ131" s="40"/>
      <c r="AR131" s="40"/>
      <c r="AS131" s="40"/>
      <c r="AT131" s="40"/>
      <c r="AU131" s="40"/>
      <c r="AW131" s="40"/>
      <c r="AX131" s="40"/>
      <c r="AY131" s="40"/>
      <c r="AZ131" s="40"/>
      <c r="BA131" s="40"/>
      <c r="BC131" s="40"/>
      <c r="BD131" s="40"/>
      <c r="BE131" s="40"/>
      <c r="BF131" s="40"/>
      <c r="BG131" s="40"/>
      <c r="BI131" s="40"/>
      <c r="BJ131" s="40"/>
      <c r="BK131" s="40"/>
      <c r="BL131" s="40"/>
      <c r="BM131" s="40"/>
      <c r="BO131" s="40"/>
      <c r="BP131" s="40"/>
      <c r="BQ131" s="40"/>
      <c r="BR131" s="40"/>
      <c r="BS131" s="40"/>
      <c r="BU131" s="40"/>
      <c r="BV131" s="40"/>
      <c r="BW131" s="40"/>
      <c r="BX131" s="40"/>
      <c r="BY131" s="40"/>
      <c r="CA131" s="40"/>
      <c r="CB131" s="40"/>
      <c r="CC131" s="40"/>
      <c r="CD131" s="40"/>
      <c r="CE131" s="40"/>
      <c r="CG131" s="40"/>
      <c r="CH131" s="40"/>
      <c r="CI131" s="40"/>
      <c r="CJ131" s="40"/>
      <c r="CK131" s="40"/>
      <c r="CM131" s="40"/>
      <c r="CN131" s="40"/>
      <c r="CO131" s="40"/>
      <c r="CP131" s="40"/>
      <c r="CQ131" s="40"/>
      <c r="CS131" s="40"/>
      <c r="CT131" s="40"/>
      <c r="CU131" s="40"/>
      <c r="CV131" s="40"/>
      <c r="CW131" s="40"/>
      <c r="CY131" s="40"/>
      <c r="CZ131" s="40"/>
      <c r="DA131" s="40"/>
      <c r="DB131" s="40"/>
      <c r="DC131" s="40"/>
    </row>
    <row r="132" spans="2:108" ht="16.5" customHeight="1" thickBot="1" x14ac:dyDescent="0.3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Y132" s="38"/>
      <c r="Z132" s="39"/>
      <c r="AA132" s="39"/>
      <c r="AB132" s="39"/>
      <c r="AC132" s="39"/>
      <c r="AE132" s="40"/>
      <c r="AF132" s="40"/>
      <c r="AG132" s="40"/>
      <c r="AH132" s="40"/>
      <c r="AI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W132" s="40"/>
      <c r="AX132" s="40"/>
      <c r="AY132" s="40"/>
      <c r="AZ132" s="40"/>
      <c r="BA132" s="40"/>
      <c r="BC132" s="40"/>
      <c r="BD132" s="40"/>
      <c r="BE132" s="40"/>
      <c r="BF132" s="40"/>
      <c r="BG132" s="40"/>
      <c r="BI132" s="40"/>
      <c r="BJ132" s="40"/>
      <c r="BK132" s="40"/>
      <c r="BL132" s="40"/>
      <c r="BM132" s="40"/>
      <c r="BO132" s="40"/>
      <c r="BP132" s="40"/>
      <c r="BQ132" s="40"/>
      <c r="BR132" s="40"/>
      <c r="BS132" s="40"/>
      <c r="BU132" s="40"/>
      <c r="BV132" s="40"/>
      <c r="BW132" s="40"/>
      <c r="BX132" s="40"/>
      <c r="BY132" s="40"/>
      <c r="CA132" s="40"/>
      <c r="CB132" s="40"/>
      <c r="CC132" s="40"/>
      <c r="CD132" s="40"/>
      <c r="CE132" s="40"/>
      <c r="CG132" s="40"/>
      <c r="CH132" s="40"/>
      <c r="CI132" s="40"/>
      <c r="CJ132" s="40"/>
      <c r="CK132" s="40"/>
      <c r="CM132" s="40"/>
      <c r="CN132" s="40"/>
      <c r="CO132" s="40"/>
      <c r="CP132" s="40"/>
      <c r="CQ132" s="40"/>
      <c r="CS132" s="40"/>
      <c r="CT132" s="40"/>
      <c r="CU132" s="40"/>
      <c r="CV132" s="40"/>
      <c r="CW132" s="40"/>
      <c r="CY132" s="40"/>
      <c r="CZ132" s="40"/>
      <c r="DA132" s="40"/>
      <c r="DB132" s="40"/>
      <c r="DC132" s="40"/>
    </row>
    <row r="133" spans="2:108" ht="16.5" customHeight="1" thickBot="1" x14ac:dyDescent="0.3">
      <c r="C133" s="153" t="str">
        <f>IF(C131="Stechen",B122,"")</f>
        <v/>
      </c>
      <c r="D133" s="154"/>
      <c r="E133" s="154"/>
      <c r="F133" s="155" t="s">
        <v>17</v>
      </c>
      <c r="G133" s="156"/>
      <c r="H133" s="155" t="s">
        <v>18</v>
      </c>
      <c r="I133" s="157"/>
      <c r="J133" s="156"/>
      <c r="K133" s="155" t="s">
        <v>19</v>
      </c>
      <c r="L133" s="156"/>
      <c r="M133" s="155" t="s">
        <v>20</v>
      </c>
      <c r="N133" s="156"/>
      <c r="O133" s="154" t="str">
        <f>IF(O131="Stechen",M122,"")</f>
        <v/>
      </c>
      <c r="P133" s="154"/>
      <c r="Q133" s="158"/>
      <c r="Y133" s="38"/>
      <c r="Z133" s="39"/>
      <c r="AA133" s="39"/>
      <c r="AB133" s="39"/>
      <c r="AC133" s="39"/>
      <c r="AE133" s="40"/>
      <c r="AF133" s="40"/>
      <c r="AG133" s="40"/>
      <c r="AH133" s="40"/>
      <c r="AI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W133" s="40"/>
      <c r="AX133" s="40"/>
      <c r="AY133" s="40"/>
      <c r="AZ133" s="40"/>
      <c r="BA133" s="40"/>
      <c r="BC133" s="40"/>
      <c r="BD133" s="40"/>
      <c r="BE133" s="40"/>
      <c r="BF133" s="40"/>
      <c r="BG133" s="40"/>
      <c r="BI133" s="40"/>
      <c r="BJ133" s="40"/>
      <c r="BK133" s="40"/>
      <c r="BL133" s="40"/>
      <c r="BM133" s="40"/>
      <c r="BO133" s="40"/>
      <c r="BP133" s="40"/>
      <c r="BQ133" s="40"/>
      <c r="BR133" s="40"/>
      <c r="BS133" s="40"/>
      <c r="BU133" s="40"/>
      <c r="BV133" s="40"/>
      <c r="BW133" s="40"/>
      <c r="BX133" s="40"/>
      <c r="BY133" s="40"/>
      <c r="CA133" s="40"/>
      <c r="CB133" s="40"/>
      <c r="CC133" s="40"/>
      <c r="CD133" s="40"/>
      <c r="CE133" s="40"/>
      <c r="CG133" s="40"/>
      <c r="CH133" s="40"/>
      <c r="CI133" s="40"/>
      <c r="CJ133" s="40"/>
      <c r="CK133" s="40"/>
      <c r="CM133" s="40"/>
      <c r="CN133" s="40"/>
      <c r="CO133" s="40"/>
      <c r="CP133" s="40"/>
      <c r="CQ133" s="40"/>
      <c r="CS133" s="40"/>
      <c r="CT133" s="40"/>
      <c r="CU133" s="40"/>
      <c r="CV133" s="40"/>
      <c r="CW133" s="40"/>
      <c r="CY133" s="40"/>
      <c r="CZ133" s="40"/>
      <c r="DA133" s="40"/>
      <c r="DB133" s="40"/>
      <c r="DC133" s="40"/>
    </row>
    <row r="134" spans="2:108" ht="16.5" customHeight="1" x14ac:dyDescent="0.25">
      <c r="B134" s="175" t="s">
        <v>14</v>
      </c>
      <c r="C134" s="175"/>
      <c r="D134" s="176" t="s">
        <v>21</v>
      </c>
      <c r="E134" s="176"/>
      <c r="F134" s="41">
        <v>1</v>
      </c>
      <c r="G134" s="42">
        <v>2</v>
      </c>
      <c r="H134" s="41">
        <v>3</v>
      </c>
      <c r="I134" s="177">
        <v>4</v>
      </c>
      <c r="J134" s="178"/>
      <c r="K134" s="41">
        <v>5</v>
      </c>
      <c r="L134" s="42">
        <v>6</v>
      </c>
      <c r="M134" s="41">
        <v>7</v>
      </c>
      <c r="N134" s="42">
        <v>8</v>
      </c>
      <c r="O134" s="176" t="s">
        <v>21</v>
      </c>
      <c r="P134" s="176"/>
      <c r="Q134" s="179" t="s">
        <v>14</v>
      </c>
      <c r="R134" s="179"/>
      <c r="Y134" s="38"/>
      <c r="Z134" s="39"/>
      <c r="AA134" s="39"/>
      <c r="AB134" s="39"/>
      <c r="AC134" s="39"/>
      <c r="AE134" s="40"/>
      <c r="AF134" s="40"/>
      <c r="AG134" s="40"/>
      <c r="AH134" s="40"/>
      <c r="AI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W134" s="40"/>
      <c r="AX134" s="40"/>
      <c r="AY134" s="40"/>
      <c r="AZ134" s="40"/>
      <c r="BA134" s="40"/>
      <c r="BC134" s="40"/>
      <c r="BD134" s="40"/>
      <c r="BE134" s="40"/>
      <c r="BF134" s="40"/>
      <c r="BG134" s="40"/>
      <c r="BI134" s="40"/>
      <c r="BJ134" s="40"/>
      <c r="BK134" s="40"/>
      <c r="BL134" s="40"/>
      <c r="BM134" s="40"/>
      <c r="BO134" s="40"/>
      <c r="BP134" s="40"/>
      <c r="BQ134" s="40"/>
      <c r="BR134" s="40"/>
      <c r="BS134" s="40"/>
      <c r="BU134" s="40"/>
      <c r="BV134" s="40"/>
      <c r="BW134" s="40"/>
      <c r="BX134" s="40"/>
      <c r="BY134" s="40"/>
      <c r="CA134" s="40"/>
      <c r="CB134" s="40"/>
      <c r="CC134" s="40"/>
      <c r="CD134" s="40"/>
      <c r="CE134" s="40"/>
      <c r="CG134" s="40"/>
      <c r="CH134" s="40"/>
      <c r="CI134" s="40"/>
      <c r="CJ134" s="40"/>
      <c r="CK134" s="40"/>
      <c r="CM134" s="40"/>
      <c r="CN134" s="40"/>
      <c r="CO134" s="40"/>
      <c r="CP134" s="40"/>
      <c r="CQ134" s="40"/>
      <c r="CS134" s="40"/>
      <c r="CT134" s="40"/>
      <c r="CU134" s="40"/>
      <c r="CV134" s="40"/>
      <c r="CW134" s="40"/>
      <c r="CY134" s="40"/>
      <c r="CZ134" s="40"/>
      <c r="DA134" s="40"/>
      <c r="DB134" s="40"/>
      <c r="DC134" s="40"/>
    </row>
    <row r="135" spans="2:108" ht="16.5" customHeight="1" x14ac:dyDescent="0.25">
      <c r="B135" s="145">
        <f>IF(SUM(F136,H136,K136,M136)=0,0,SUM(F136,H136,K136,M136))</f>
        <v>0</v>
      </c>
      <c r="C135" s="136" t="s">
        <v>22</v>
      </c>
      <c r="D135" s="138" t="s">
        <v>23</v>
      </c>
      <c r="E135" s="138"/>
      <c r="F135" s="43"/>
      <c r="G135" s="117"/>
      <c r="H135" s="43"/>
      <c r="I135" s="139"/>
      <c r="J135" s="140"/>
      <c r="K135" s="43"/>
      <c r="L135" s="117"/>
      <c r="M135" s="43"/>
      <c r="N135" s="117"/>
      <c r="O135" s="141" t="s">
        <v>23</v>
      </c>
      <c r="P135" s="138"/>
      <c r="Q135" s="149" t="s">
        <v>22</v>
      </c>
      <c r="R135" s="145">
        <f>IF(SUM(N136,L136,I136,G136)=0,0,SUM(N136,L136,I136,G136))</f>
        <v>0</v>
      </c>
      <c r="Y135" s="38"/>
      <c r="Z135" s="39"/>
      <c r="AA135" s="39"/>
      <c r="AB135" s="39"/>
      <c r="AC135" s="39"/>
      <c r="AD135" s="39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</row>
    <row r="136" spans="2:108" ht="16.5" customHeight="1" x14ac:dyDescent="0.25">
      <c r="B136" s="146"/>
      <c r="C136" s="137"/>
      <c r="D136" s="138" t="s">
        <v>14</v>
      </c>
      <c r="E136" s="142"/>
      <c r="F136" s="45" t="str">
        <f>IF(F135="","",IF(F135&gt;G135,2,IF(F135=G135,1,0)))</f>
        <v/>
      </c>
      <c r="G136" s="46" t="str">
        <f>IF(G135="","",IF(G135&gt;F135,2,IF(G135=F135,1,0)))</f>
        <v/>
      </c>
      <c r="H136" s="45" t="str">
        <f>IF(H135="","",IF(H135&gt;I135,2,IF(H135=I135,1,0)))</f>
        <v/>
      </c>
      <c r="I136" s="159" t="str">
        <f>IF(I135="","",IF(I135&gt;H135,2,IF(I135=H135,1,0)))</f>
        <v/>
      </c>
      <c r="J136" s="160" t="str">
        <f>IF(J135="","",IF(J135&gt;I135,2,IF(J135=I135,1,"")))</f>
        <v/>
      </c>
      <c r="K136" s="45" t="str">
        <f>IF(K135="","",IF(K135&gt;L135,2,IF(K135=L135,1,0)))</f>
        <v/>
      </c>
      <c r="L136" s="46" t="str">
        <f>IF(L135="","",IF(L135&gt;K135,2,IF(L135=K135,1,0)))</f>
        <v/>
      </c>
      <c r="M136" s="45" t="str">
        <f>IF(M135="","",IF(M135&gt;N135,2,IF(M135=N135,1,0)))</f>
        <v/>
      </c>
      <c r="N136" s="46" t="str">
        <f>IF(N135="","",IF(N135&gt;M135,2,IF(N135=M135,1,0)))</f>
        <v/>
      </c>
      <c r="O136" s="141" t="s">
        <v>14</v>
      </c>
      <c r="P136" s="138"/>
      <c r="Q136" s="150"/>
      <c r="R136" s="146"/>
      <c r="Y136" s="38"/>
      <c r="Z136" s="39"/>
      <c r="AA136" s="39"/>
      <c r="AB136" s="39"/>
      <c r="AC136" s="39"/>
      <c r="AD136" s="39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</row>
    <row r="137" spans="2:108" ht="16.5" customHeight="1" x14ac:dyDescent="0.25">
      <c r="B137" s="145">
        <f>IF(SUM(F138,H138,K138,M138)=0,0,SUM(F138,H138,K138,M138))</f>
        <v>0</v>
      </c>
      <c r="C137" s="136" t="s">
        <v>24</v>
      </c>
      <c r="D137" s="138" t="s">
        <v>23</v>
      </c>
      <c r="E137" s="138"/>
      <c r="F137" s="43"/>
      <c r="G137" s="117"/>
      <c r="H137" s="43"/>
      <c r="I137" s="139"/>
      <c r="J137" s="140"/>
      <c r="K137" s="43"/>
      <c r="L137" s="117"/>
      <c r="M137" s="43"/>
      <c r="N137" s="117"/>
      <c r="O137" s="141" t="s">
        <v>23</v>
      </c>
      <c r="P137" s="138"/>
      <c r="Q137" s="149" t="s">
        <v>24</v>
      </c>
      <c r="R137" s="145">
        <f>IF(SUM(N138,L138,I138,G138)=0,0,SUM(N138,L138,I138,G138))</f>
        <v>0</v>
      </c>
      <c r="Y137" s="38"/>
      <c r="Z137" s="39"/>
      <c r="AA137" s="39"/>
      <c r="AB137" s="39"/>
      <c r="AC137" s="39"/>
      <c r="AD137" s="39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</row>
    <row r="138" spans="2:108" ht="16.5" customHeight="1" x14ac:dyDescent="0.25">
      <c r="B138" s="146"/>
      <c r="C138" s="137"/>
      <c r="D138" s="138" t="s">
        <v>14</v>
      </c>
      <c r="E138" s="142"/>
      <c r="F138" s="47" t="str">
        <f>IF(F137="","",IF(F137&gt;G137,2,IF(F137=G137,1,0)))</f>
        <v/>
      </c>
      <c r="G138" s="48" t="str">
        <f>IF(G137="","",IF(G137&gt;F137,2,IF(G137=F137,1,0)))</f>
        <v/>
      </c>
      <c r="H138" s="47" t="str">
        <f>IF(H137="","",IF(H137&gt;I137,2,IF(H137=I137,1,0)))</f>
        <v/>
      </c>
      <c r="I138" s="143" t="str">
        <f>IF(I137="","",IF(I137&gt;H137,2,IF(I137=H137,1,0)))</f>
        <v/>
      </c>
      <c r="J138" s="144" t="str">
        <f>IF(J137="","",IF(J137&gt;I137,2,IF(J137=I137,1,"")))</f>
        <v/>
      </c>
      <c r="K138" s="47" t="str">
        <f>IF(K137="","",IF(K137&gt;L137,2,IF(K137=L137,1,0)))</f>
        <v/>
      </c>
      <c r="L138" s="48" t="str">
        <f>IF(L137="","",IF(L137&gt;K137,2,IF(L137=K137,1,0)))</f>
        <v/>
      </c>
      <c r="M138" s="47" t="str">
        <f>IF(M137="","",IF(M137&gt;N137,2,IF(M137=N137,1,0)))</f>
        <v/>
      </c>
      <c r="N138" s="48" t="str">
        <f>IF(N137="","",IF(N137&gt;M137,2,IF(N137=M137,1,0)))</f>
        <v/>
      </c>
      <c r="O138" s="141" t="s">
        <v>14</v>
      </c>
      <c r="P138" s="138"/>
      <c r="Q138" s="150"/>
      <c r="R138" s="146"/>
      <c r="Y138" s="38"/>
      <c r="Z138" s="39"/>
      <c r="AA138" s="39"/>
      <c r="AB138" s="39"/>
      <c r="AC138" s="39"/>
      <c r="AD138" s="39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</row>
    <row r="139" spans="2:108" ht="16.5" customHeight="1" x14ac:dyDescent="0.25">
      <c r="B139" s="145">
        <f>IF(SUM(F140,H140,K140,M140)=0,0,SUM(F140,H140,K140,M140))</f>
        <v>0</v>
      </c>
      <c r="C139" s="136" t="s">
        <v>25</v>
      </c>
      <c r="D139" s="138" t="s">
        <v>23</v>
      </c>
      <c r="E139" s="138"/>
      <c r="F139" s="49"/>
      <c r="G139" s="50"/>
      <c r="H139" s="49"/>
      <c r="I139" s="147"/>
      <c r="J139" s="148"/>
      <c r="K139" s="49"/>
      <c r="L139" s="50"/>
      <c r="M139" s="49"/>
      <c r="N139" s="50"/>
      <c r="O139" s="141" t="s">
        <v>23</v>
      </c>
      <c r="P139" s="138"/>
      <c r="Q139" s="149" t="s">
        <v>25</v>
      </c>
      <c r="R139" s="145">
        <f>IF(SUM(N140,L140,I140,G140)=0,0,SUM(N140,L140,I140,G140))</f>
        <v>0</v>
      </c>
      <c r="Y139" s="38"/>
      <c r="Z139" s="39"/>
      <c r="AA139" s="39"/>
      <c r="AB139" s="39"/>
      <c r="AC139" s="39"/>
      <c r="AD139" s="39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</row>
    <row r="140" spans="2:108" ht="16.5" customHeight="1" thickBot="1" x14ac:dyDescent="0.3">
      <c r="B140" s="146"/>
      <c r="C140" s="137"/>
      <c r="D140" s="138" t="s">
        <v>14</v>
      </c>
      <c r="E140" s="138"/>
      <c r="F140" s="51" t="str">
        <f>IF(F139="","",IF(F139&gt;G139,2,IF(F139=G139,1,0)))</f>
        <v/>
      </c>
      <c r="G140" s="118" t="str">
        <f>IF(G139="","",IF(G139&gt;F139,2,IF(G139=F139,1,0)))</f>
        <v/>
      </c>
      <c r="H140" s="51" t="str">
        <f>IF(H139="","",IF(H139&gt;I139,2,IF(H139=I139,1,0)))</f>
        <v/>
      </c>
      <c r="I140" s="151" t="str">
        <f>IF(I139="","",IF(I139&gt;H139,2,IF(I139=H139,1,0)))</f>
        <v/>
      </c>
      <c r="J140" s="152" t="str">
        <f>IF(J139="","",IF(J139&gt;I139,2,IF(J139=I139,1,"")))</f>
        <v/>
      </c>
      <c r="K140" s="51" t="str">
        <f>IF(K139="","",IF(K139&gt;L139,2,IF(K139=L139,1,0)))</f>
        <v/>
      </c>
      <c r="L140" s="118" t="str">
        <f>IF(L139="","",IF(L139&gt;K139,2,IF(L139=K139,1,0)))</f>
        <v/>
      </c>
      <c r="M140" s="51" t="str">
        <f>IF(M139="","",IF(M139&gt;N139,2,IF(M139=N139,1,0)))</f>
        <v/>
      </c>
      <c r="N140" s="118" t="str">
        <f>IF(N139="","",IF(N139&gt;M139,2,IF(N139=M139,1,0)))</f>
        <v/>
      </c>
      <c r="O140" s="138" t="s">
        <v>14</v>
      </c>
      <c r="P140" s="138"/>
      <c r="Q140" s="150"/>
      <c r="R140" s="146"/>
      <c r="Y140" s="38"/>
      <c r="Z140" s="39"/>
      <c r="AA140" s="39"/>
      <c r="AB140" s="39"/>
      <c r="AC140" s="39"/>
      <c r="AD140" s="39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</row>
    <row r="141" spans="2:108" ht="18.75" customHeight="1" x14ac:dyDescent="0.25">
      <c r="B141" s="53"/>
      <c r="D141" s="114"/>
      <c r="E141" s="55">
        <f>IF(I131=K131,1,0)</f>
        <v>0</v>
      </c>
      <c r="F141" s="56">
        <f>IF(B135&gt;R135,1,0)</f>
        <v>0</v>
      </c>
      <c r="G141" s="56">
        <f>IF(B137&gt;R137,1,0)</f>
        <v>0</v>
      </c>
      <c r="H141" s="56">
        <f>IF(B139&gt;R139,1,0)</f>
        <v>0</v>
      </c>
      <c r="I141" s="56">
        <f>SUM(E141:H141)</f>
        <v>0</v>
      </c>
      <c r="J141" s="57"/>
      <c r="K141" s="56">
        <f>SUM(L141:O141)</f>
        <v>0</v>
      </c>
      <c r="L141" s="56">
        <f>IF(R139&gt;B139,1,0)</f>
        <v>0</v>
      </c>
      <c r="M141" s="56">
        <f>IF(R137&gt;B137,1,0)</f>
        <v>0</v>
      </c>
      <c r="N141" s="56">
        <f>IF(R135&gt;B135,1,0)</f>
        <v>0</v>
      </c>
      <c r="O141" s="58">
        <f>IF(K131=I131,1,0)</f>
        <v>0</v>
      </c>
      <c r="P141" s="59"/>
      <c r="R141" s="53"/>
      <c r="Y141" s="38"/>
      <c r="Z141" s="39"/>
      <c r="AA141" s="39"/>
      <c r="AB141" s="39"/>
      <c r="AC141" s="39"/>
      <c r="AD141" s="39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</row>
  </sheetData>
  <mergeCells count="350">
    <mergeCell ref="C137:C138"/>
    <mergeCell ref="D137:E137"/>
    <mergeCell ref="I137:J137"/>
    <mergeCell ref="O137:P137"/>
    <mergeCell ref="D138:E138"/>
    <mergeCell ref="I138:J138"/>
    <mergeCell ref="I135:J135"/>
    <mergeCell ref="O135:P135"/>
    <mergeCell ref="B139:B140"/>
    <mergeCell ref="C139:C140"/>
    <mergeCell ref="D139:E139"/>
    <mergeCell ref="I139:J139"/>
    <mergeCell ref="O139:P139"/>
    <mergeCell ref="Q139:Q140"/>
    <mergeCell ref="R139:R140"/>
    <mergeCell ref="D140:E140"/>
    <mergeCell ref="I140:J140"/>
    <mergeCell ref="O140:P140"/>
    <mergeCell ref="Q137:Q138"/>
    <mergeCell ref="R137:R138"/>
    <mergeCell ref="O138:P138"/>
    <mergeCell ref="B132:R132"/>
    <mergeCell ref="C133:E133"/>
    <mergeCell ref="F133:G133"/>
    <mergeCell ref="H133:J133"/>
    <mergeCell ref="K133:L133"/>
    <mergeCell ref="M133:N133"/>
    <mergeCell ref="O133:Q133"/>
    <mergeCell ref="B135:B136"/>
    <mergeCell ref="C135:C136"/>
    <mergeCell ref="D135:E135"/>
    <mergeCell ref="Q135:Q136"/>
    <mergeCell ref="R135:R136"/>
    <mergeCell ref="D136:E136"/>
    <mergeCell ref="I136:J136"/>
    <mergeCell ref="O136:P136"/>
    <mergeCell ref="B137:B138"/>
    <mergeCell ref="B129:B130"/>
    <mergeCell ref="C129:C130"/>
    <mergeCell ref="Q129:Q130"/>
    <mergeCell ref="R129:R130"/>
    <mergeCell ref="C131:E131"/>
    <mergeCell ref="F131:G131"/>
    <mergeCell ref="M131:N131"/>
    <mergeCell ref="O131:Q131"/>
    <mergeCell ref="B134:C134"/>
    <mergeCell ref="D134:E134"/>
    <mergeCell ref="I134:J134"/>
    <mergeCell ref="O134:P134"/>
    <mergeCell ref="Q134:R134"/>
    <mergeCell ref="D114:F114"/>
    <mergeCell ref="H114:I114"/>
    <mergeCell ref="J114:M114"/>
    <mergeCell ref="O114:Q114"/>
    <mergeCell ref="B125:B126"/>
    <mergeCell ref="C125:C126"/>
    <mergeCell ref="Q125:Q126"/>
    <mergeCell ref="R125:R126"/>
    <mergeCell ref="B127:B128"/>
    <mergeCell ref="C127:C128"/>
    <mergeCell ref="Q127:Q128"/>
    <mergeCell ref="R127:R128"/>
    <mergeCell ref="D116:P116"/>
    <mergeCell ref="D117:P117"/>
    <mergeCell ref="D118:P118"/>
    <mergeCell ref="D120:H120"/>
    <mergeCell ref="K120:M120"/>
    <mergeCell ref="B122:G122"/>
    <mergeCell ref="I122:K122"/>
    <mergeCell ref="M122:R122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H66 H10 H38 H94 H122">
    <cfRule type="expression" dxfId="127" priority="23">
      <formula>H10=L10</formula>
    </cfRule>
    <cfRule type="expression" dxfId="126" priority="24">
      <formula>H10&gt;L10</formula>
    </cfRule>
  </conditionalFormatting>
  <conditionalFormatting sqref="L66 L10 L38 L94 L122">
    <cfRule type="expression" dxfId="125" priority="21">
      <formula>L10=H10</formula>
    </cfRule>
    <cfRule type="expression" dxfId="124" priority="22">
      <formula>L10&gt;H10</formula>
    </cfRule>
  </conditionalFormatting>
  <conditionalFormatting sqref="I15 I13 I17">
    <cfRule type="expression" dxfId="123" priority="18">
      <formula>I13=K13</formula>
    </cfRule>
    <cfRule type="expression" dxfId="122" priority="19">
      <formula>I13&gt;K13</formula>
    </cfRule>
  </conditionalFormatting>
  <conditionalFormatting sqref="K13 K15 K17">
    <cfRule type="expression" dxfId="121" priority="17">
      <formula>K13=I13</formula>
    </cfRule>
    <cfRule type="expression" dxfId="120" priority="20">
      <formula>K13&gt;I13</formula>
    </cfRule>
  </conditionalFormatting>
  <conditionalFormatting sqref="I43 I41 I45">
    <cfRule type="expression" dxfId="119" priority="14">
      <formula>I41=K41</formula>
    </cfRule>
    <cfRule type="expression" dxfId="118" priority="15">
      <formula>I41&gt;K41</formula>
    </cfRule>
  </conditionalFormatting>
  <conditionalFormatting sqref="K41 K43 K45">
    <cfRule type="expression" dxfId="117" priority="13">
      <formula>K41=I41</formula>
    </cfRule>
    <cfRule type="expression" dxfId="116" priority="16">
      <formula>K41&gt;I41</formula>
    </cfRule>
  </conditionalFormatting>
  <conditionalFormatting sqref="I71 I69 I73">
    <cfRule type="expression" dxfId="115" priority="10">
      <formula>I69=K69</formula>
    </cfRule>
    <cfRule type="expression" dxfId="114" priority="11">
      <formula>I69&gt;K69</formula>
    </cfRule>
  </conditionalFormatting>
  <conditionalFormatting sqref="K69 K71 K73">
    <cfRule type="expression" dxfId="113" priority="9">
      <formula>K69=I69</formula>
    </cfRule>
    <cfRule type="expression" dxfId="112" priority="12">
      <formula>K69&gt;I69</formula>
    </cfRule>
  </conditionalFormatting>
  <conditionalFormatting sqref="I99 I97 I101">
    <cfRule type="expression" dxfId="111" priority="6">
      <formula>I97=K97</formula>
    </cfRule>
    <cfRule type="expression" dxfId="110" priority="7">
      <formula>I97&gt;K97</formula>
    </cfRule>
  </conditionalFormatting>
  <conditionalFormatting sqref="K97 K99 K101">
    <cfRule type="expression" dxfId="109" priority="5">
      <formula>K97=I97</formula>
    </cfRule>
    <cfRule type="expression" dxfId="108" priority="8">
      <formula>K97&gt;I97</formula>
    </cfRule>
  </conditionalFormatting>
  <conditionalFormatting sqref="I127 I125 I129">
    <cfRule type="expression" dxfId="107" priority="2">
      <formula>I125=K125</formula>
    </cfRule>
    <cfRule type="expression" dxfId="106" priority="3">
      <formula>I125&gt;K125</formula>
    </cfRule>
  </conditionalFormatting>
  <conditionalFormatting sqref="K125 K127 K129">
    <cfRule type="expression" dxfId="105" priority="1">
      <formula>K125=I125</formula>
    </cfRule>
    <cfRule type="expression" dxfId="104" priority="4">
      <formula>K125&gt;I125</formula>
    </cfRule>
  </conditionalFormatting>
  <dataValidations count="1">
    <dataValidation type="list" allowBlank="1" showInputMessage="1" showErrorMessage="1" sqref="B10:G10 M10:R10 B38:G38 M38:R38 B66:G66 M66:R66 B94:G94 M94:R94 B122:G122 M122:R122" xr:uid="{73F2921B-F226-4A81-A203-6DE18B3FD5EE}">
      <formula1>Vereinsname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806B-BB10-43D7-B798-7A7A4D260AA6}">
  <sheetPr>
    <pageSetUpPr fitToPage="1"/>
  </sheetPr>
  <dimension ref="C1:R34"/>
  <sheetViews>
    <sheetView zoomScale="70" zoomScaleNormal="70" workbookViewId="0">
      <selection activeCell="C11" sqref="C11:G12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5.42578125" customWidth="1"/>
    <col min="14" max="14" width="39.42578125" customWidth="1"/>
    <col min="15" max="15" width="13.140625" customWidth="1"/>
    <col min="16" max="17" width="13.28515625" customWidth="1"/>
  </cols>
  <sheetData>
    <row r="1" spans="3:17" ht="21" x14ac:dyDescent="0.35">
      <c r="C1" s="200" t="s">
        <v>45</v>
      </c>
      <c r="D1" s="201"/>
      <c r="E1" s="201"/>
      <c r="F1" s="201"/>
      <c r="G1" s="202"/>
      <c r="M1" s="96"/>
      <c r="N1" s="96"/>
      <c r="O1" s="96"/>
      <c r="P1" s="96"/>
      <c r="Q1" s="96"/>
    </row>
    <row r="2" spans="3:17" ht="31.5" x14ac:dyDescent="0.35">
      <c r="C2" s="60"/>
      <c r="D2" s="102" t="s">
        <v>16</v>
      </c>
      <c r="E2" s="61" t="s">
        <v>26</v>
      </c>
      <c r="F2" s="62" t="s">
        <v>27</v>
      </c>
      <c r="G2" s="62" t="s">
        <v>28</v>
      </c>
      <c r="M2" s="93"/>
      <c r="N2" s="93"/>
      <c r="O2" s="100"/>
      <c r="P2" s="98"/>
      <c r="Q2" s="98"/>
    </row>
    <row r="3" spans="3:17" ht="21" x14ac:dyDescent="0.35">
      <c r="C3" s="60" t="s">
        <v>29</v>
      </c>
      <c r="D3" s="63" t="s">
        <v>49</v>
      </c>
      <c r="E3" s="63">
        <f>SUM('Tabelle 5.Rd.'!E3+'Tabelle 6.Rd.'!E25)</f>
        <v>17</v>
      </c>
      <c r="F3" s="63">
        <f>SUM('Tabelle 5.Rd.'!F3+'Tabelle 6.Rd.'!F25)</f>
        <v>97</v>
      </c>
      <c r="G3" s="64">
        <f>SUM('Tabelle 5.Rd.'!G3+'Tabelle 6.Rd.'!G25)</f>
        <v>7135.7999999999993</v>
      </c>
      <c r="M3" s="93"/>
      <c r="N3" s="93"/>
      <c r="O3" s="93"/>
      <c r="P3" s="93"/>
      <c r="Q3" s="101"/>
    </row>
    <row r="4" spans="3:17" ht="21" x14ac:dyDescent="0.35">
      <c r="C4" s="60" t="s">
        <v>31</v>
      </c>
      <c r="D4" s="60" t="s">
        <v>54</v>
      </c>
      <c r="E4" s="63">
        <f>SUM('Tabelle 5.Rd.'!E4+'Tabelle 6.Rd.'!E26)</f>
        <v>15</v>
      </c>
      <c r="F4" s="63">
        <f>SUM('Tabelle 5.Rd.'!F4+'Tabelle 6.Rd.'!F26)</f>
        <v>91</v>
      </c>
      <c r="G4" s="64">
        <f>SUM('Tabelle 5.Rd.'!G4+'Tabelle 6.Rd.'!G26)</f>
        <v>7022.5</v>
      </c>
      <c r="M4" s="93"/>
      <c r="N4" s="93"/>
      <c r="O4" s="93"/>
      <c r="P4" s="93"/>
      <c r="Q4" s="101"/>
    </row>
    <row r="5" spans="3:17" ht="21" x14ac:dyDescent="0.35">
      <c r="C5" s="60" t="s">
        <v>32</v>
      </c>
      <c r="D5" s="60" t="s">
        <v>53</v>
      </c>
      <c r="E5" s="63">
        <f>SUM('Tabelle 5.Rd.'!E6+'Tabelle 6.Rd.'!E24)</f>
        <v>15</v>
      </c>
      <c r="F5" s="63">
        <f>SUM('Tabelle 5.Rd.'!F6+'Tabelle 6.Rd.'!F24)</f>
        <v>83</v>
      </c>
      <c r="G5" s="64">
        <f>SUM('Tabelle 5.Rd.'!G6+'Tabelle 6.Rd.'!G24)</f>
        <v>7053.6999999999989</v>
      </c>
      <c r="M5" s="93"/>
      <c r="N5" s="93"/>
      <c r="O5" s="93"/>
      <c r="P5" s="93"/>
      <c r="Q5" s="101"/>
    </row>
    <row r="6" spans="3:17" ht="21" x14ac:dyDescent="0.35">
      <c r="C6" s="63" t="s">
        <v>33</v>
      </c>
      <c r="D6" s="60" t="s">
        <v>51</v>
      </c>
      <c r="E6" s="63">
        <f>SUM('Tabelle 5.Rd.'!E5+'Tabelle 6.Rd.'!E27)</f>
        <v>12</v>
      </c>
      <c r="F6" s="63">
        <f>SUM('Tabelle 5.Rd.'!F5+'Tabelle 6.Rd.'!F27)</f>
        <v>82</v>
      </c>
      <c r="G6" s="64">
        <f>SUM('Tabelle 5.Rd.'!G5+'Tabelle 6.Rd.'!G27)</f>
        <v>7097.9</v>
      </c>
      <c r="M6" s="93"/>
      <c r="N6" s="93"/>
      <c r="O6" s="93"/>
      <c r="P6" s="93"/>
      <c r="Q6" s="101"/>
    </row>
    <row r="7" spans="3:17" ht="21" x14ac:dyDescent="0.35">
      <c r="C7" s="60" t="s">
        <v>34</v>
      </c>
      <c r="D7" s="60" t="s">
        <v>55</v>
      </c>
      <c r="E7" s="63">
        <f>SUM('Tabelle 5.Rd.'!E8+'Tabelle 6.Rd.'!E22)</f>
        <v>9</v>
      </c>
      <c r="F7" s="63">
        <f>SUM('Tabelle 5.Rd.'!F8+'Tabelle 6.Rd.'!F22)</f>
        <v>86</v>
      </c>
      <c r="G7" s="64">
        <f>SUM('Tabelle 5.Rd.'!G8+'Tabelle 6.Rd.'!G22)</f>
        <v>7134.6</v>
      </c>
      <c r="M7" s="93"/>
      <c r="N7" s="93"/>
      <c r="O7" s="93"/>
      <c r="P7" s="93"/>
      <c r="Q7" s="101"/>
    </row>
    <row r="8" spans="3:17" ht="21" x14ac:dyDescent="0.35">
      <c r="C8" s="60" t="s">
        <v>35</v>
      </c>
      <c r="D8" s="60" t="s">
        <v>56</v>
      </c>
      <c r="E8" s="63">
        <f>SUM('Tabelle 5.Rd.'!E7+'Tabelle 6.Rd.'!E29)</f>
        <v>9</v>
      </c>
      <c r="F8" s="63">
        <f>SUM('Tabelle 5.Rd.'!F7+'Tabelle 6.Rd.'!F29)</f>
        <v>72</v>
      </c>
      <c r="G8" s="64">
        <f>SUM('Tabelle 5.Rd.'!G7+'Tabelle 6.Rd.'!G29)</f>
        <v>7011.5000000000009</v>
      </c>
      <c r="M8" s="93"/>
      <c r="N8" s="93"/>
      <c r="O8" s="93"/>
      <c r="P8" s="93"/>
      <c r="Q8" s="101"/>
    </row>
    <row r="9" spans="3:17" ht="21" x14ac:dyDescent="0.35">
      <c r="C9" s="60" t="s">
        <v>36</v>
      </c>
      <c r="D9" s="60" t="s">
        <v>48</v>
      </c>
      <c r="E9" s="63">
        <f>SUM('Tabelle 5.Rd.'!E9+'Tabelle 6.Rd.'!E23)</f>
        <v>7</v>
      </c>
      <c r="F9" s="63">
        <f>SUM('Tabelle 5.Rd.'!F9+'Tabelle 6.Rd.'!F23)</f>
        <v>68</v>
      </c>
      <c r="G9" s="64">
        <f>SUM('Tabelle 5.Rd.'!G9+'Tabelle 6.Rd.'!G23)</f>
        <v>7052</v>
      </c>
      <c r="M9" s="93"/>
      <c r="N9" s="93"/>
      <c r="O9" s="93"/>
      <c r="P9" s="93"/>
      <c r="Q9" s="101"/>
    </row>
    <row r="10" spans="3:17" ht="21" x14ac:dyDescent="0.35">
      <c r="C10" s="220" t="s">
        <v>37</v>
      </c>
      <c r="D10" s="220" t="s">
        <v>57</v>
      </c>
      <c r="E10" s="221">
        <f>SUM('Tabelle 5.Rd.'!E10+'Tabelle 6.Rd.'!E21)</f>
        <v>6</v>
      </c>
      <c r="F10" s="221">
        <f>SUM('Tabelle 5.Rd.'!F10+'Tabelle 6.Rd.'!F21)</f>
        <v>77</v>
      </c>
      <c r="G10" s="223">
        <f>SUM('Tabelle 5.Rd.'!G10+'Tabelle 6.Rd.'!G21)</f>
        <v>7107.3</v>
      </c>
      <c r="M10" s="93"/>
      <c r="N10" s="93"/>
      <c r="O10" s="93"/>
      <c r="P10" s="93"/>
      <c r="Q10" s="101"/>
    </row>
    <row r="11" spans="3:17" ht="21" x14ac:dyDescent="0.35">
      <c r="C11" s="217" t="s">
        <v>38</v>
      </c>
      <c r="D11" s="217" t="s">
        <v>52</v>
      </c>
      <c r="E11" s="218">
        <f>SUM('Tabelle 5.Rd.'!E11+'Tabelle 6.Rd.'!E28)</f>
        <v>0</v>
      </c>
      <c r="F11" s="218">
        <f>SUM('Tabelle 5.Rd.'!F11+'Tabelle 6.Rd.'!F28)</f>
        <v>36</v>
      </c>
      <c r="G11" s="224">
        <f>SUM('Tabelle 5.Rd.'!G11+'Tabelle 6.Rd.'!G28)</f>
        <v>6901</v>
      </c>
      <c r="M11" s="93"/>
      <c r="N11" s="93"/>
      <c r="O11" s="93"/>
      <c r="P11" s="93"/>
      <c r="Q11" s="101"/>
    </row>
    <row r="12" spans="3:17" ht="21" x14ac:dyDescent="0.35">
      <c r="C12" s="217" t="s">
        <v>39</v>
      </c>
      <c r="D12" s="217" t="s">
        <v>50</v>
      </c>
      <c r="E12" s="218">
        <f>SUM('Tabelle 5.Rd.'!E12+'Tabelle 6.Rd.'!E30)</f>
        <v>0</v>
      </c>
      <c r="F12" s="218">
        <f>SUM('Tabelle 5.Rd.'!F12+'Tabelle 6.Rd.'!F30)</f>
        <v>28</v>
      </c>
      <c r="G12" s="224">
        <f>SUM('Tabelle 5.Rd.'!G12+'Tabelle 6.Rd.'!G30)</f>
        <v>6913.9000000000005</v>
      </c>
      <c r="M12" s="93"/>
      <c r="N12" s="93"/>
      <c r="O12" s="93"/>
      <c r="P12" s="93"/>
      <c r="Q12" s="101"/>
    </row>
    <row r="13" spans="3:17" ht="21" x14ac:dyDescent="0.35">
      <c r="C13" s="65"/>
      <c r="D13" s="65"/>
      <c r="E13" s="65"/>
      <c r="F13" s="66"/>
      <c r="G13" s="67"/>
      <c r="K13" s="65"/>
      <c r="L13" s="65"/>
      <c r="M13" s="65"/>
      <c r="N13" s="65"/>
      <c r="O13" s="65"/>
      <c r="P13" s="66"/>
      <c r="Q13" s="67"/>
    </row>
    <row r="14" spans="3:17" ht="21" x14ac:dyDescent="0.35">
      <c r="C14" s="65"/>
      <c r="D14" s="65"/>
      <c r="E14" s="65"/>
      <c r="F14" s="66"/>
      <c r="G14" s="67"/>
      <c r="K14" s="65"/>
      <c r="L14" s="65"/>
      <c r="M14" s="65"/>
      <c r="N14" s="65"/>
      <c r="O14" s="65"/>
      <c r="P14" s="66"/>
      <c r="Q14" s="67"/>
    </row>
    <row r="15" spans="3:17" ht="21" x14ac:dyDescent="0.35">
      <c r="C15" s="65"/>
      <c r="D15" s="65"/>
      <c r="E15" s="65"/>
      <c r="F15" s="66"/>
      <c r="G15" s="67"/>
      <c r="K15" s="65"/>
      <c r="L15" s="65"/>
      <c r="M15" s="65"/>
      <c r="N15" s="65"/>
      <c r="O15" s="65"/>
      <c r="P15" s="66"/>
      <c r="Q15" s="67"/>
    </row>
    <row r="16" spans="3:17" ht="21" x14ac:dyDescent="0.35">
      <c r="C16" s="65"/>
      <c r="D16" s="65"/>
      <c r="E16" s="65"/>
      <c r="F16" s="66"/>
      <c r="G16" s="67"/>
      <c r="K16" s="65"/>
      <c r="L16" s="65"/>
      <c r="M16" s="65"/>
      <c r="N16" s="65"/>
      <c r="O16" s="65"/>
      <c r="P16" s="66"/>
      <c r="Q16" s="67"/>
    </row>
    <row r="17" spans="3:18" ht="21" x14ac:dyDescent="0.35">
      <c r="C17" s="65"/>
      <c r="D17" s="65"/>
      <c r="E17" s="65"/>
      <c r="F17" s="66"/>
      <c r="G17" s="67"/>
      <c r="K17" s="65"/>
      <c r="L17" s="65"/>
      <c r="M17" s="65"/>
      <c r="N17" s="65"/>
      <c r="O17" s="65"/>
      <c r="P17" s="66"/>
      <c r="Q17" s="67"/>
    </row>
    <row r="18" spans="3:18" ht="21.75" thickBot="1" x14ac:dyDescent="0.4">
      <c r="C18" s="65"/>
      <c r="D18" s="65"/>
      <c r="E18" s="65"/>
      <c r="F18" s="66"/>
      <c r="G18" s="66"/>
      <c r="K18" s="65"/>
      <c r="L18" s="93"/>
      <c r="M18" s="93"/>
      <c r="N18" s="93"/>
      <c r="O18" s="93"/>
      <c r="P18" s="94"/>
      <c r="Q18" s="94"/>
      <c r="R18" s="95"/>
    </row>
    <row r="19" spans="3:18" ht="21" x14ac:dyDescent="0.35">
      <c r="C19" s="203" t="str">
        <f>$C$1</f>
        <v>Tabelle LG Landesliga  2018/2019</v>
      </c>
      <c r="D19" s="204"/>
      <c r="E19" s="204"/>
      <c r="F19" s="204"/>
      <c r="G19" s="205"/>
      <c r="K19" s="65"/>
      <c r="L19" s="93"/>
      <c r="M19" s="96"/>
      <c r="N19" s="96"/>
      <c r="O19" s="96"/>
      <c r="P19" s="96"/>
      <c r="Q19" s="96"/>
      <c r="R19" s="97"/>
    </row>
    <row r="20" spans="3:18" ht="33" x14ac:dyDescent="0.35">
      <c r="C20" s="60"/>
      <c r="D20" s="102" t="s">
        <v>130</v>
      </c>
      <c r="E20" s="62" t="s">
        <v>41</v>
      </c>
      <c r="F20" s="62" t="s">
        <v>27</v>
      </c>
      <c r="G20" s="62" t="s">
        <v>28</v>
      </c>
      <c r="K20" s="65"/>
      <c r="L20" s="93"/>
      <c r="M20" s="93"/>
      <c r="N20" s="93"/>
      <c r="O20" s="98"/>
      <c r="P20" s="98"/>
      <c r="Q20" s="98"/>
      <c r="R20" s="97"/>
    </row>
    <row r="21" spans="3:18" ht="21" x14ac:dyDescent="0.35">
      <c r="C21" s="60" t="s">
        <v>29</v>
      </c>
      <c r="D21" s="63" t="s">
        <v>57</v>
      </c>
      <c r="E21" s="63">
        <v>3</v>
      </c>
      <c r="F21" s="68">
        <v>22</v>
      </c>
      <c r="G21" s="69">
        <v>1191.3</v>
      </c>
      <c r="K21" s="65"/>
      <c r="L21" s="93"/>
      <c r="M21" s="93"/>
      <c r="N21" s="93"/>
      <c r="O21" s="93"/>
      <c r="P21" s="94"/>
      <c r="Q21" s="99"/>
      <c r="R21" s="97"/>
    </row>
    <row r="22" spans="3:18" ht="21" x14ac:dyDescent="0.35">
      <c r="C22" s="60" t="s">
        <v>31</v>
      </c>
      <c r="D22" s="63" t="s">
        <v>55</v>
      </c>
      <c r="E22" s="60">
        <v>3</v>
      </c>
      <c r="F22" s="70">
        <v>18</v>
      </c>
      <c r="G22" s="71">
        <v>1189.7</v>
      </c>
      <c r="K22" s="65"/>
      <c r="L22" s="93"/>
      <c r="M22" s="93"/>
      <c r="N22" s="93"/>
      <c r="O22" s="93"/>
      <c r="P22" s="94"/>
      <c r="Q22" s="99"/>
      <c r="R22" s="97"/>
    </row>
    <row r="23" spans="3:18" ht="21" x14ac:dyDescent="0.35">
      <c r="C23" s="60" t="s">
        <v>32</v>
      </c>
      <c r="D23" s="63" t="s">
        <v>48</v>
      </c>
      <c r="E23" s="60">
        <v>3</v>
      </c>
      <c r="F23" s="70">
        <v>18</v>
      </c>
      <c r="G23" s="71">
        <v>1189.5</v>
      </c>
      <c r="K23" s="65"/>
      <c r="L23" s="93"/>
      <c r="M23" s="93"/>
      <c r="N23" s="93"/>
      <c r="O23" s="93"/>
      <c r="P23" s="94"/>
      <c r="Q23" s="99"/>
      <c r="R23" s="97"/>
    </row>
    <row r="24" spans="3:18" ht="21" x14ac:dyDescent="0.35">
      <c r="C24" s="63" t="s">
        <v>33</v>
      </c>
      <c r="D24" s="63" t="s">
        <v>53</v>
      </c>
      <c r="E24" s="60">
        <v>3</v>
      </c>
      <c r="F24" s="70">
        <v>14</v>
      </c>
      <c r="G24" s="71">
        <v>1173.0999999999999</v>
      </c>
      <c r="K24" s="65"/>
      <c r="L24" s="93"/>
      <c r="M24" s="93"/>
      <c r="N24" s="93"/>
      <c r="O24" s="93"/>
      <c r="P24" s="94"/>
      <c r="Q24" s="99"/>
      <c r="R24" s="97"/>
    </row>
    <row r="25" spans="3:18" ht="21" x14ac:dyDescent="0.35">
      <c r="C25" s="60" t="s">
        <v>33</v>
      </c>
      <c r="D25" s="63" t="s">
        <v>49</v>
      </c>
      <c r="E25" s="60">
        <v>2</v>
      </c>
      <c r="F25" s="70">
        <v>12</v>
      </c>
      <c r="G25" s="71">
        <v>1198.5999999999999</v>
      </c>
      <c r="K25" s="65"/>
      <c r="L25" s="93"/>
      <c r="M25" s="93"/>
      <c r="N25" s="93"/>
      <c r="O25" s="93"/>
      <c r="P25" s="94"/>
      <c r="Q25" s="99"/>
      <c r="R25" s="97"/>
    </row>
    <row r="26" spans="3:18" ht="21" x14ac:dyDescent="0.35">
      <c r="C26" s="60" t="s">
        <v>35</v>
      </c>
      <c r="D26" s="63" t="s">
        <v>54</v>
      </c>
      <c r="E26" s="60">
        <v>1</v>
      </c>
      <c r="F26" s="70">
        <v>12</v>
      </c>
      <c r="G26" s="71">
        <v>1174.9000000000001</v>
      </c>
      <c r="K26" s="65"/>
      <c r="L26" s="65"/>
      <c r="M26" s="65"/>
      <c r="N26" s="65"/>
      <c r="O26" s="65"/>
      <c r="P26" s="66"/>
      <c r="Q26" s="90"/>
      <c r="R26" s="89"/>
    </row>
    <row r="27" spans="3:18" ht="21" x14ac:dyDescent="0.35">
      <c r="C27" s="60" t="s">
        <v>36</v>
      </c>
      <c r="D27" s="63" t="s">
        <v>51</v>
      </c>
      <c r="E27" s="60">
        <v>0</v>
      </c>
      <c r="F27" s="70">
        <v>10</v>
      </c>
      <c r="G27" s="71">
        <v>1163.9000000000001</v>
      </c>
      <c r="K27" s="65"/>
      <c r="L27" s="65"/>
      <c r="M27" s="65"/>
      <c r="N27" s="65"/>
      <c r="O27" s="65"/>
      <c r="P27" s="66"/>
      <c r="Q27" s="90"/>
      <c r="R27" s="89"/>
    </row>
    <row r="28" spans="3:18" ht="21" x14ac:dyDescent="0.35">
      <c r="C28" s="60" t="s">
        <v>37</v>
      </c>
      <c r="D28" s="63" t="s">
        <v>52</v>
      </c>
      <c r="E28" s="60">
        <v>0</v>
      </c>
      <c r="F28" s="70">
        <v>6</v>
      </c>
      <c r="G28" s="71">
        <v>1157.5999999999999</v>
      </c>
      <c r="K28" s="65"/>
      <c r="L28" s="65"/>
      <c r="M28" s="65"/>
      <c r="N28" s="65"/>
      <c r="O28" s="65"/>
      <c r="P28" s="66"/>
      <c r="Q28" s="90"/>
      <c r="R28" s="89"/>
    </row>
    <row r="29" spans="3:18" ht="21" x14ac:dyDescent="0.35">
      <c r="C29" s="60" t="s">
        <v>38</v>
      </c>
      <c r="D29" s="63" t="s">
        <v>56</v>
      </c>
      <c r="E29" s="60">
        <v>0</v>
      </c>
      <c r="F29" s="70">
        <v>6</v>
      </c>
      <c r="G29" s="71">
        <v>1155.3</v>
      </c>
      <c r="K29" s="65"/>
      <c r="L29" s="65"/>
      <c r="M29" s="65"/>
      <c r="N29" s="65"/>
      <c r="O29" s="65"/>
      <c r="P29" s="66"/>
      <c r="Q29" s="90"/>
      <c r="R29" s="89"/>
    </row>
    <row r="30" spans="3:18" ht="21" x14ac:dyDescent="0.35">
      <c r="C30" s="60" t="s">
        <v>39</v>
      </c>
      <c r="D30" s="63" t="s">
        <v>50</v>
      </c>
      <c r="E30" s="60">
        <v>0</v>
      </c>
      <c r="F30" s="70">
        <v>2</v>
      </c>
      <c r="G30" s="71">
        <v>1137.8</v>
      </c>
      <c r="K30" s="65"/>
      <c r="L30" s="65"/>
      <c r="M30" s="65"/>
      <c r="N30" s="65"/>
      <c r="O30" s="65"/>
      <c r="P30" s="66"/>
      <c r="Q30" s="90"/>
      <c r="R30" s="89"/>
    </row>
    <row r="31" spans="3:18" ht="21" x14ac:dyDescent="0.35">
      <c r="C31" s="65"/>
      <c r="D31" s="65"/>
      <c r="E31" s="65"/>
      <c r="F31" s="66"/>
      <c r="G31" s="66"/>
      <c r="K31" s="65"/>
      <c r="L31" s="65"/>
      <c r="M31" s="65"/>
      <c r="N31" s="65"/>
      <c r="O31" s="65"/>
      <c r="P31" s="66"/>
      <c r="Q31" s="66"/>
      <c r="R31" s="89"/>
    </row>
    <row r="32" spans="3:18" ht="21" x14ac:dyDescent="0.35">
      <c r="C32" s="72" t="s">
        <v>42</v>
      </c>
      <c r="D32" s="72"/>
      <c r="E32" s="72"/>
      <c r="F32" s="72"/>
      <c r="G32" s="72"/>
      <c r="H32" s="73"/>
      <c r="K32" s="65"/>
      <c r="L32" s="65"/>
      <c r="M32" s="91"/>
      <c r="N32" s="91"/>
      <c r="O32" s="91"/>
      <c r="P32" s="91"/>
      <c r="Q32" s="91"/>
      <c r="R32" s="89"/>
    </row>
    <row r="33" spans="3:18" ht="21" x14ac:dyDescent="0.35">
      <c r="C33" s="72" t="s">
        <v>43</v>
      </c>
      <c r="D33" s="72"/>
      <c r="E33" s="72"/>
      <c r="F33" s="72"/>
      <c r="G33" s="72"/>
      <c r="H33" s="73"/>
      <c r="K33" s="65"/>
      <c r="L33" s="65"/>
      <c r="M33" s="91"/>
      <c r="N33" s="91"/>
      <c r="O33" s="91"/>
      <c r="P33" s="91"/>
      <c r="Q33" s="91"/>
      <c r="R33" s="89"/>
    </row>
    <row r="34" spans="3:18" ht="21" x14ac:dyDescent="0.35">
      <c r="C34" s="74"/>
      <c r="K34" s="65"/>
      <c r="L34" s="65"/>
      <c r="M34" s="92"/>
      <c r="N34" s="89"/>
      <c r="O34" s="89"/>
      <c r="P34" s="89"/>
      <c r="Q34" s="89"/>
      <c r="R34" s="89"/>
    </row>
  </sheetData>
  <sortState ref="D3:G12">
    <sortCondition descending="1" ref="E3:E12"/>
    <sortCondition descending="1" ref="F3:F12"/>
    <sortCondition descending="1" ref="G3:G12"/>
  </sortState>
  <mergeCells count="2">
    <mergeCell ref="C1:G1"/>
    <mergeCell ref="C19:G19"/>
  </mergeCells>
  <dataValidations count="1">
    <dataValidation type="list" allowBlank="1" showInputMessage="1" showErrorMessage="1" sqref="D21:D30" xr:uid="{9DD04AF7-4822-40A3-83B0-90C82EE5153C}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C08B-6803-488B-832E-49B00C036047}">
  <dimension ref="A2:DD141"/>
  <sheetViews>
    <sheetView workbookViewId="0">
      <selection activeCell="K129" sqref="K129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2851562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2851562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180" t="s">
        <v>1</v>
      </c>
      <c r="E2" s="180"/>
      <c r="F2" s="180"/>
      <c r="G2" s="126">
        <v>7</v>
      </c>
      <c r="H2" s="181" t="s">
        <v>2</v>
      </c>
      <c r="I2" s="181"/>
      <c r="J2" s="182">
        <v>43512</v>
      </c>
      <c r="K2" s="183"/>
      <c r="L2" s="183"/>
      <c r="M2" s="183"/>
      <c r="N2" s="2" t="s">
        <v>3</v>
      </c>
      <c r="O2" s="184" t="s">
        <v>131</v>
      </c>
      <c r="P2" s="184"/>
      <c r="Q2" s="184"/>
    </row>
    <row r="3" spans="2:18" ht="19.5" customHeight="1" x14ac:dyDescent="0.25"/>
    <row r="4" spans="2:18" ht="19.5" customHeight="1" x14ac:dyDescent="0.25">
      <c r="D4" s="190" t="s">
        <v>4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2:18" ht="19.5" customHeight="1" x14ac:dyDescent="0.25">
      <c r="D5" s="192" t="s">
        <v>47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2:18" ht="19.5" customHeight="1" x14ac:dyDescent="0.25">
      <c r="D6" s="190" t="s">
        <v>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18" ht="19.5" customHeight="1" x14ac:dyDescent="0.25"/>
    <row r="8" spans="2:18" ht="16.5" customHeight="1" x14ac:dyDescent="0.25">
      <c r="D8" s="193" t="s">
        <v>1</v>
      </c>
      <c r="E8" s="194"/>
      <c r="F8" s="194"/>
      <c r="G8" s="194"/>
      <c r="H8" s="194"/>
      <c r="I8" s="6">
        <f>$G$2</f>
        <v>7</v>
      </c>
      <c r="J8" s="127"/>
      <c r="K8" s="195" t="s">
        <v>6</v>
      </c>
      <c r="L8" s="195"/>
      <c r="M8" s="195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196" t="s">
        <v>55</v>
      </c>
      <c r="C10" s="197"/>
      <c r="D10" s="197"/>
      <c r="E10" s="197"/>
      <c r="F10" s="197"/>
      <c r="G10" s="198"/>
      <c r="H10" s="10">
        <f>IF(I19=0,0,IF(I19&gt;K19,3,IF(AND(I19=K19,I29=K29),1,I29)))</f>
        <v>2</v>
      </c>
      <c r="I10" s="199" t="s">
        <v>7</v>
      </c>
      <c r="J10" s="199"/>
      <c r="K10" s="199"/>
      <c r="L10" s="10">
        <f>IF(K19=0,0,IF(K19&gt;I19,3,IF(AND(K19=I19,K29=I29),1,K29)))</f>
        <v>1</v>
      </c>
      <c r="M10" s="196" t="s">
        <v>49</v>
      </c>
      <c r="N10" s="197"/>
      <c r="O10" s="197"/>
      <c r="P10" s="197"/>
      <c r="Q10" s="197"/>
      <c r="R10" s="198"/>
    </row>
    <row r="11" spans="2:18" ht="16.5" customHeight="1" thickBot="1" x14ac:dyDescent="0.3">
      <c r="C11" t="s">
        <v>123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06">
        <v>2</v>
      </c>
      <c r="C13" s="186" t="s">
        <v>78</v>
      </c>
      <c r="D13" s="17">
        <v>97</v>
      </c>
      <c r="E13" s="17">
        <v>98.8</v>
      </c>
      <c r="F13" s="17">
        <v>99.2</v>
      </c>
      <c r="G13" s="17">
        <v>99.4</v>
      </c>
      <c r="H13" s="18">
        <f>IF(SUM(D13:G13)=0,0,SUM(D13:G13))</f>
        <v>394.4</v>
      </c>
      <c r="I13" s="19">
        <f>IF(SUM(D14:H14)=0,0,SUM(D14:H14))</f>
        <v>4</v>
      </c>
      <c r="J13" s="20" t="s">
        <v>15</v>
      </c>
      <c r="K13" s="21">
        <f>IF(SUM(M14:P14)=0,0,SUM(M14:P14))</f>
        <v>4</v>
      </c>
      <c r="L13" s="18">
        <f>IF(SUM(M13:P13)=0,0,SUM(M13:P13))</f>
        <v>395.1</v>
      </c>
      <c r="M13" s="17">
        <v>97</v>
      </c>
      <c r="N13" s="17">
        <v>95.3</v>
      </c>
      <c r="O13" s="17">
        <v>102.8</v>
      </c>
      <c r="P13" s="17">
        <v>100</v>
      </c>
      <c r="Q13" s="211" t="s">
        <v>71</v>
      </c>
      <c r="R13" s="206">
        <v>3</v>
      </c>
    </row>
    <row r="14" spans="2:18" ht="16.5" customHeight="1" x14ac:dyDescent="0.25">
      <c r="B14" s="162"/>
      <c r="C14" s="187"/>
      <c r="D14" s="22">
        <f>IF(D13=0,"",IF(D13&gt;P13,2,IF(D13=P13,1,0)))</f>
        <v>0</v>
      </c>
      <c r="E14" s="22">
        <f>IF(E13=0,"",IF(E13&gt;O13,2,IF(E13=O13,1,0)))</f>
        <v>0</v>
      </c>
      <c r="F14" s="22">
        <f>IF(F13=0,"",IF(F13&gt;N13,2,IF(F13=N13,1,0)))</f>
        <v>2</v>
      </c>
      <c r="G14" s="22">
        <f>IF(G13=0,"",IF(G13&gt;M13,2,IF(G13=M13,1,0)))</f>
        <v>2</v>
      </c>
      <c r="H14" s="123"/>
      <c r="I14" s="24"/>
      <c r="J14" s="25"/>
      <c r="K14" s="26"/>
      <c r="L14" s="123"/>
      <c r="M14" s="22">
        <f>IF(M13=0,"",IF(M13&gt;G13,2,IF(M13=G13,1,0)))</f>
        <v>0</v>
      </c>
      <c r="N14" s="22">
        <f>IF(N13=0,"",IF(N13&gt;F13,2,IF(N13=F13,1,0)))</f>
        <v>0</v>
      </c>
      <c r="O14" s="22">
        <f>IF(O13=0,"",IF(O13&gt;E13,2,IF(E13=O13,1,0)))</f>
        <v>2</v>
      </c>
      <c r="P14" s="22">
        <f>IF(P13=0,"",IF(P13&gt;D13,2,IF(P13=D13,1,0)))</f>
        <v>2</v>
      </c>
      <c r="Q14" s="166"/>
      <c r="R14" s="162"/>
    </row>
    <row r="15" spans="2:18" ht="30" customHeight="1" x14ac:dyDescent="0.25">
      <c r="B15" s="161">
        <v>4</v>
      </c>
      <c r="C15" s="163" t="s">
        <v>80</v>
      </c>
      <c r="D15" s="27">
        <v>99.6</v>
      </c>
      <c r="E15" s="27">
        <v>97.3</v>
      </c>
      <c r="F15" s="27">
        <v>100.3</v>
      </c>
      <c r="G15" s="27">
        <v>98.8</v>
      </c>
      <c r="H15" s="28">
        <f>IF(SUM(D15:G15)=0,0,SUM(D15:G15))</f>
        <v>396</v>
      </c>
      <c r="I15" s="29">
        <f>IF(SUM(D16:H16)=0,0,SUM(D16:H16))</f>
        <v>0</v>
      </c>
      <c r="J15" s="30" t="s">
        <v>15</v>
      </c>
      <c r="K15" s="31">
        <f>IF(SUM(M16:P16)=0,0,SUM(M16:P16))</f>
        <v>8</v>
      </c>
      <c r="L15" s="28">
        <f>IF(SUM(M15:P15)=0,0,SUM(M15:P15))</f>
        <v>409.70000000000005</v>
      </c>
      <c r="M15" s="27">
        <v>104.2</v>
      </c>
      <c r="N15" s="27">
        <v>103.6</v>
      </c>
      <c r="O15" s="27">
        <v>99</v>
      </c>
      <c r="P15" s="27">
        <v>102.9</v>
      </c>
      <c r="Q15" s="209" t="s">
        <v>73</v>
      </c>
      <c r="R15" s="161">
        <v>5</v>
      </c>
    </row>
    <row r="16" spans="2:18" ht="16.5" customHeight="1" x14ac:dyDescent="0.25">
      <c r="B16" s="162"/>
      <c r="C16" s="164"/>
      <c r="D16" s="32">
        <f>IF(D15=0,"",IF(D15&gt;P15,2,IF(D15=P15,1,0)))</f>
        <v>0</v>
      </c>
      <c r="E16" s="32">
        <f>IF(E15=0,"",IF(E15&gt;O15,2,IF(E15=O15,1,0)))</f>
        <v>0</v>
      </c>
      <c r="F16" s="32">
        <f>IF(F15=0,"",IF(F15&gt;N15,2,IF(F15=N15,1,0)))</f>
        <v>0</v>
      </c>
      <c r="G16" s="32">
        <f>IF(G15=0,"",IF(G15&gt;M15,2,IF(G15=M15,1,0)))</f>
        <v>0</v>
      </c>
      <c r="H16" s="123"/>
      <c r="I16" s="24"/>
      <c r="J16" s="25"/>
      <c r="K16" s="26"/>
      <c r="L16" s="123"/>
      <c r="M16" s="32">
        <f>IF(M15=0,"",IF(M15&gt;G15,2,IF(M15=G15,1,0)))</f>
        <v>2</v>
      </c>
      <c r="N16" s="32">
        <f>IF(N15=0,"",IF(N15&gt;F15,2,IF(N15=F15,1,0)))</f>
        <v>2</v>
      </c>
      <c r="O16" s="32">
        <f>IF(O15=0,"",IF(O15&gt;E15,2,IF(E15=O15,1,0)))</f>
        <v>2</v>
      </c>
      <c r="P16" s="32">
        <f>IF(P15=0,"",IF(P15&gt;D15,2,IF(P15=D15,1,0)))</f>
        <v>2</v>
      </c>
      <c r="Q16" s="166"/>
      <c r="R16" s="162"/>
    </row>
    <row r="17" spans="2:108" ht="30" customHeight="1" x14ac:dyDescent="0.25">
      <c r="B17" s="161">
        <v>6</v>
      </c>
      <c r="C17" s="163" t="s">
        <v>76</v>
      </c>
      <c r="D17" s="27">
        <v>95.8</v>
      </c>
      <c r="E17" s="27">
        <v>98.7</v>
      </c>
      <c r="F17" s="27">
        <v>101.5</v>
      </c>
      <c r="G17" s="27">
        <v>97.7</v>
      </c>
      <c r="H17" s="28">
        <f>IF(SUM(D17:G17)=0,0,SUM(D17:G17))</f>
        <v>393.7</v>
      </c>
      <c r="I17" s="29">
        <f>IF(SUM(D18:H18)=0,0,SUM(D18:H18))</f>
        <v>8</v>
      </c>
      <c r="J17" s="30" t="s">
        <v>15</v>
      </c>
      <c r="K17" s="31">
        <f>IF(SUM(M18:P18)=0,0,SUM(M18:P18))</f>
        <v>0</v>
      </c>
      <c r="L17" s="28">
        <f>IF(SUM(M17:P17)=0,0,SUM(M17:P17))</f>
        <v>378.6</v>
      </c>
      <c r="M17" s="27">
        <v>94.5</v>
      </c>
      <c r="N17" s="27">
        <v>99.8</v>
      </c>
      <c r="O17" s="27">
        <v>91.3</v>
      </c>
      <c r="P17" s="27">
        <v>93</v>
      </c>
      <c r="Q17" s="209" t="s">
        <v>132</v>
      </c>
      <c r="R17" s="161">
        <v>7</v>
      </c>
    </row>
    <row r="18" spans="2:108" ht="16.5" customHeight="1" x14ac:dyDescent="0.25">
      <c r="B18" s="162"/>
      <c r="C18" s="164"/>
      <c r="D18" s="32">
        <f>IF(D17=0,"",IF(D17&gt;P17,2,IF(D17=P17,1,0)))</f>
        <v>2</v>
      </c>
      <c r="E18" s="32">
        <f>IF(E17=0,"",IF(E17&gt;O17,2,IF(E17=O17,1,0)))</f>
        <v>2</v>
      </c>
      <c r="F18" s="32">
        <f>IF(F17=0,"",IF(F17&gt;N17,2,IF(F17=N17,1,0)))</f>
        <v>2</v>
      </c>
      <c r="G18" s="32">
        <f>IF(G17=0,"",IF(G17&gt;M17,2,IF(G17=M17,1,0)))</f>
        <v>2</v>
      </c>
      <c r="H18" s="123"/>
      <c r="I18" s="24"/>
      <c r="J18" s="25"/>
      <c r="K18" s="26"/>
      <c r="L18" s="123"/>
      <c r="M18" s="32">
        <f>IF(M17=0,"",IF(M17&gt;G17,2,IF(M17=G17,1,0)))</f>
        <v>0</v>
      </c>
      <c r="N18" s="32">
        <f>IF(N17=0,"",IF(N17&gt;F17,2,IF(N17=F17,1,0)))</f>
        <v>0</v>
      </c>
      <c r="O18" s="32">
        <f>IF(O17=0,"",IF(O17&gt;E17,2,IF(E17=O17,1,0)))</f>
        <v>0</v>
      </c>
      <c r="P18" s="32">
        <f>IF(P17=0,"",IF(P17&gt;D17,2,IF(P17=D17,1,0)))</f>
        <v>0</v>
      </c>
      <c r="Q18" s="166"/>
      <c r="R18" s="162"/>
    </row>
    <row r="19" spans="2:108" ht="16.5" customHeight="1" x14ac:dyDescent="0.25">
      <c r="B19" s="33"/>
      <c r="C19" s="167" t="str">
        <f>IF(AND(H19=0,L19=0),"",IF(OR(I19&gt;K19,K19&gt;I19),"kein Stechen erforderlich","Stechen"))</f>
        <v>Stechen</v>
      </c>
      <c r="D19" s="168"/>
      <c r="E19" s="169"/>
      <c r="F19" s="170" t="s">
        <v>16</v>
      </c>
      <c r="G19" s="171"/>
      <c r="H19" s="34">
        <f>IF(SUM(H13:H18)=0,0,SUM(H13:H18))</f>
        <v>1184.0999999999999</v>
      </c>
      <c r="I19" s="124">
        <f>IF(SUM(I13:I18)=0,0,SUM(I13:I18))</f>
        <v>12</v>
      </c>
      <c r="J19" s="36" t="s">
        <v>15</v>
      </c>
      <c r="K19" s="125">
        <f>IF(SUM(K13:K18)=0,0,SUM(K13:K18))</f>
        <v>12</v>
      </c>
      <c r="L19" s="34">
        <f>IF(SUM(L13:L18)=0,0,SUM(L13:L18))</f>
        <v>1183.4000000000001</v>
      </c>
      <c r="M19" s="170" t="s">
        <v>16</v>
      </c>
      <c r="N19" s="171"/>
      <c r="O19" s="172" t="str">
        <f>C19</f>
        <v>Stechen</v>
      </c>
      <c r="P19" s="173"/>
      <c r="Q19" s="174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53" t="str">
        <f>IF(C19="Stechen",B10,"")</f>
        <v>SV Krieglach</v>
      </c>
      <c r="D21" s="154"/>
      <c r="E21" s="154"/>
      <c r="F21" s="155" t="s">
        <v>17</v>
      </c>
      <c r="G21" s="156"/>
      <c r="H21" s="155" t="s">
        <v>18</v>
      </c>
      <c r="I21" s="157"/>
      <c r="J21" s="156"/>
      <c r="K21" s="155" t="s">
        <v>19</v>
      </c>
      <c r="L21" s="156"/>
      <c r="M21" s="155" t="s">
        <v>20</v>
      </c>
      <c r="N21" s="156"/>
      <c r="O21" s="154" t="str">
        <f>IF(O19="Stechen",M10,"")</f>
        <v>SV Knittelfeld</v>
      </c>
      <c r="P21" s="154"/>
      <c r="Q21" s="158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75" t="s">
        <v>14</v>
      </c>
      <c r="C22" s="175"/>
      <c r="D22" s="176" t="s">
        <v>21</v>
      </c>
      <c r="E22" s="176"/>
      <c r="F22" s="41">
        <v>1</v>
      </c>
      <c r="G22" s="42">
        <v>2</v>
      </c>
      <c r="H22" s="41">
        <v>3</v>
      </c>
      <c r="I22" s="177">
        <v>4</v>
      </c>
      <c r="J22" s="178"/>
      <c r="K22" s="41">
        <v>5</v>
      </c>
      <c r="L22" s="42">
        <v>6</v>
      </c>
      <c r="M22" s="41">
        <v>7</v>
      </c>
      <c r="N22" s="42">
        <v>8</v>
      </c>
      <c r="O22" s="176" t="s">
        <v>21</v>
      </c>
      <c r="P22" s="176"/>
      <c r="Q22" s="179" t="s">
        <v>14</v>
      </c>
      <c r="R22" s="179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45">
        <f>IF(SUM(F24,H24,K24,M24)=0,0,SUM(F24,H24,K24,M24))</f>
        <v>6</v>
      </c>
      <c r="C23" s="136" t="s">
        <v>22</v>
      </c>
      <c r="D23" s="138" t="s">
        <v>23</v>
      </c>
      <c r="E23" s="138"/>
      <c r="F23" s="43">
        <v>9.5</v>
      </c>
      <c r="G23" s="121">
        <v>9.1999999999999993</v>
      </c>
      <c r="H23" s="43">
        <v>10.199999999999999</v>
      </c>
      <c r="I23" s="212">
        <v>10</v>
      </c>
      <c r="J23" s="213"/>
      <c r="K23" s="43">
        <v>9.4</v>
      </c>
      <c r="L23" s="121">
        <v>8.8000000000000007</v>
      </c>
      <c r="M23" s="43"/>
      <c r="N23" s="121"/>
      <c r="O23" s="141" t="s">
        <v>23</v>
      </c>
      <c r="P23" s="138"/>
      <c r="Q23" s="149" t="s">
        <v>22</v>
      </c>
      <c r="R23" s="145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46"/>
      <c r="C24" s="137"/>
      <c r="D24" s="138" t="s">
        <v>14</v>
      </c>
      <c r="E24" s="142"/>
      <c r="F24" s="45">
        <f>IF(F23="","",IF(F23&gt;G23,2,IF(F23=G23,1,0)))</f>
        <v>2</v>
      </c>
      <c r="G24" s="46">
        <f>IF(G23="","",IF(G23&gt;F23,2,IF(G23=F23,1,0)))</f>
        <v>0</v>
      </c>
      <c r="H24" s="45">
        <f>IF(H23="","",IF(H23&gt;I23,2,IF(H23=I23,1,0)))</f>
        <v>2</v>
      </c>
      <c r="I24" s="159">
        <f>IF(I23="","",IF(I23&gt;H23,2,IF(I23=H23,1,0)))</f>
        <v>0</v>
      </c>
      <c r="J24" s="160" t="str">
        <f>IF(J23="","",IF(J23&gt;I23,2,IF(J23=I23,1,"")))</f>
        <v/>
      </c>
      <c r="K24" s="45">
        <f>IF(K23="","",IF(K23&gt;L23,2,IF(K23=L23,1,0)))</f>
        <v>2</v>
      </c>
      <c r="L24" s="46">
        <f>IF(L23="","",IF(L23&gt;K23,2,IF(L23=K23,1,0)))</f>
        <v>0</v>
      </c>
      <c r="M24" s="45" t="str">
        <f>IF(M23="","",IF(M23&gt;N23,2,IF(M23=N23,1,0)))</f>
        <v/>
      </c>
      <c r="N24" s="46" t="str">
        <f>IF(N23="","",IF(N23&gt;M23,2,IF(N23=M23,1,0)))</f>
        <v/>
      </c>
      <c r="O24" s="141" t="s">
        <v>14</v>
      </c>
      <c r="P24" s="138"/>
      <c r="Q24" s="150"/>
      <c r="R24" s="146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45">
        <f>IF(SUM(F26,H26,K26,M26)=0,0,SUM(F26,H26,K26,M26))</f>
        <v>0</v>
      </c>
      <c r="C25" s="136" t="s">
        <v>24</v>
      </c>
      <c r="D25" s="138" t="s">
        <v>23</v>
      </c>
      <c r="E25" s="138"/>
      <c r="F25" s="43"/>
      <c r="G25" s="121"/>
      <c r="H25" s="43"/>
      <c r="I25" s="139"/>
      <c r="J25" s="140"/>
      <c r="K25" s="43"/>
      <c r="L25" s="121"/>
      <c r="M25" s="43"/>
      <c r="N25" s="121"/>
      <c r="O25" s="141" t="s">
        <v>23</v>
      </c>
      <c r="P25" s="138"/>
      <c r="Q25" s="149" t="s">
        <v>24</v>
      </c>
      <c r="R25" s="145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46"/>
      <c r="C26" s="137"/>
      <c r="D26" s="138" t="s">
        <v>14</v>
      </c>
      <c r="E26" s="142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43" t="str">
        <f>IF(I25="","",IF(I25&gt;H25,2,IF(I25=H25,1,0)))</f>
        <v/>
      </c>
      <c r="J26" s="144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41" t="s">
        <v>14</v>
      </c>
      <c r="P26" s="138"/>
      <c r="Q26" s="150"/>
      <c r="R26" s="146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45">
        <f>IF(SUM(F28,H28,K28,M28)=0,0,SUM(F28,H28,K28,M28))</f>
        <v>0</v>
      </c>
      <c r="C27" s="136" t="s">
        <v>25</v>
      </c>
      <c r="D27" s="138" t="s">
        <v>23</v>
      </c>
      <c r="E27" s="138"/>
      <c r="F27" s="49"/>
      <c r="G27" s="50"/>
      <c r="H27" s="49"/>
      <c r="I27" s="147"/>
      <c r="J27" s="148"/>
      <c r="K27" s="49"/>
      <c r="L27" s="50"/>
      <c r="M27" s="49"/>
      <c r="N27" s="50"/>
      <c r="O27" s="141" t="s">
        <v>23</v>
      </c>
      <c r="P27" s="138"/>
      <c r="Q27" s="149" t="s">
        <v>25</v>
      </c>
      <c r="R27" s="145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46"/>
      <c r="C28" s="137"/>
      <c r="D28" s="138" t="s">
        <v>14</v>
      </c>
      <c r="E28" s="138"/>
      <c r="F28" s="51" t="str">
        <f>IF(F27="","",IF(F27&gt;G27,2,IF(F27=G27,1,0)))</f>
        <v/>
      </c>
      <c r="G28" s="122" t="str">
        <f>IF(G27="","",IF(G27&gt;F27,2,IF(G27=F27,1,0)))</f>
        <v/>
      </c>
      <c r="H28" s="51" t="str">
        <f>IF(H27="","",IF(H27&gt;I27,2,IF(H27=I27,1,0)))</f>
        <v/>
      </c>
      <c r="I28" s="151" t="str">
        <f>IF(I27="","",IF(I27&gt;H27,2,IF(I27=H27,1,0)))</f>
        <v/>
      </c>
      <c r="J28" s="152" t="str">
        <f>IF(J27="","",IF(J27&gt;I27,2,IF(J27=I27,1,"")))</f>
        <v/>
      </c>
      <c r="K28" s="51" t="str">
        <f>IF(K27="","",IF(K27&gt;L27,2,IF(K27=L27,1,0)))</f>
        <v/>
      </c>
      <c r="L28" s="122" t="str">
        <f>IF(L27="","",IF(L27&gt;K27,2,IF(L27=K27,1,0)))</f>
        <v/>
      </c>
      <c r="M28" s="51" t="str">
        <f>IF(M27="","",IF(M27&gt;N27,2,IF(M27=N27,1,0)))</f>
        <v/>
      </c>
      <c r="N28" s="122" t="str">
        <f>IF(N27="","",IF(N27&gt;M27,2,IF(N27=M27,1,0)))</f>
        <v/>
      </c>
      <c r="O28" s="138" t="s">
        <v>14</v>
      </c>
      <c r="P28" s="138"/>
      <c r="Q28" s="150"/>
      <c r="R28" s="146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120"/>
      <c r="E29" s="55">
        <f>IF(I19=K19,1,0)</f>
        <v>1</v>
      </c>
      <c r="F29" s="56">
        <f>IF(B23&gt;R23,1,0)</f>
        <v>1</v>
      </c>
      <c r="G29" s="56">
        <f>IF(B25&gt;R25,1,0)</f>
        <v>0</v>
      </c>
      <c r="H29" s="56">
        <f>IF(B27&gt;R27,1,0)</f>
        <v>0</v>
      </c>
      <c r="I29" s="56">
        <f>SUM(E29:H29)</f>
        <v>2</v>
      </c>
      <c r="J29" s="57"/>
      <c r="K29" s="56">
        <f>SUM(L29:O29)</f>
        <v>1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1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180" t="s">
        <v>1</v>
      </c>
      <c r="E30" s="180"/>
      <c r="F30" s="180"/>
      <c r="G30" s="6">
        <f>$G$2</f>
        <v>7</v>
      </c>
      <c r="H30" s="181" t="s">
        <v>2</v>
      </c>
      <c r="I30" s="181"/>
      <c r="J30" s="182">
        <v>43512</v>
      </c>
      <c r="K30" s="183"/>
      <c r="L30" s="183"/>
      <c r="M30" s="183"/>
      <c r="N30" s="2" t="s">
        <v>3</v>
      </c>
      <c r="O30" s="184" t="s">
        <v>133</v>
      </c>
      <c r="P30" s="184"/>
      <c r="Q30" s="184"/>
    </row>
    <row r="31" spans="2:108" ht="19.5" customHeight="1" x14ac:dyDescent="0.25"/>
    <row r="32" spans="2:108" ht="19.5" customHeight="1" x14ac:dyDescent="0.25">
      <c r="D32" s="190" t="str">
        <f>$D$4</f>
        <v>LUFTGEWEHR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2:107" ht="19.5" customHeight="1" x14ac:dyDescent="0.25">
      <c r="D33" s="192" t="str">
        <f>$D$5</f>
        <v>SAISON 2018 / 19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2:107" ht="19.5" customHeight="1" x14ac:dyDescent="0.25">
      <c r="D34" s="190" t="str">
        <f>$D$6</f>
        <v>Landesliga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</row>
    <row r="35" spans="2:107" ht="19.5" customHeight="1" x14ac:dyDescent="0.25"/>
    <row r="36" spans="2:107" ht="16.5" customHeight="1" x14ac:dyDescent="0.25">
      <c r="D36" s="193" t="s">
        <v>1</v>
      </c>
      <c r="E36" s="194"/>
      <c r="F36" s="194"/>
      <c r="G36" s="194"/>
      <c r="H36" s="194"/>
      <c r="I36" s="6">
        <f>$G$2</f>
        <v>7</v>
      </c>
      <c r="J36" s="127"/>
      <c r="K36" s="195" t="s">
        <v>6</v>
      </c>
      <c r="L36" s="195"/>
      <c r="M36" s="195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196" t="s">
        <v>57</v>
      </c>
      <c r="C38" s="197"/>
      <c r="D38" s="197"/>
      <c r="E38" s="197"/>
      <c r="F38" s="197"/>
      <c r="G38" s="198"/>
      <c r="H38" s="10">
        <f>IF(I47=0,0,IF(I47&gt;K47,3,IF(AND(I47=K47,I57=K57),1,I57)))</f>
        <v>3</v>
      </c>
      <c r="I38" s="199" t="s">
        <v>7</v>
      </c>
      <c r="J38" s="199"/>
      <c r="K38" s="199"/>
      <c r="L38" s="10">
        <f>IF(K47=0,0,IF(K47&gt;I47,3,IF(AND(K47=I47,K57=I57),1,K57)))</f>
        <v>0</v>
      </c>
      <c r="M38" s="196" t="s">
        <v>54</v>
      </c>
      <c r="N38" s="197"/>
      <c r="O38" s="197"/>
      <c r="P38" s="197"/>
      <c r="Q38" s="197"/>
      <c r="R38" s="198"/>
    </row>
    <row r="39" spans="2:107" ht="16.5" customHeight="1" thickBot="1" x14ac:dyDescent="0.3">
      <c r="C39" t="s">
        <v>123</v>
      </c>
    </row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185">
        <v>10</v>
      </c>
      <c r="C41" s="163" t="s">
        <v>83</v>
      </c>
      <c r="D41" s="17">
        <v>98.9</v>
      </c>
      <c r="E41" s="17">
        <v>96.4</v>
      </c>
      <c r="F41" s="17">
        <v>100.7</v>
      </c>
      <c r="G41" s="17">
        <v>100.4</v>
      </c>
      <c r="H41" s="18">
        <f>IF(SUM(D41:G41)=0,0,SUM(D41:G41))</f>
        <v>396.4</v>
      </c>
      <c r="I41" s="19">
        <f>IF(SUM(D42:H42)=0,0,SUM(D42:H42))</f>
        <v>6</v>
      </c>
      <c r="J41" s="20" t="s">
        <v>15</v>
      </c>
      <c r="K41" s="21">
        <f>IF(SUM(M42:P42)=0,0,SUM(M42:P42))</f>
        <v>2</v>
      </c>
      <c r="L41" s="18">
        <f>IF(SUM(M41:P41)=0,0,SUM(M41:P41))</f>
        <v>389.1</v>
      </c>
      <c r="M41" s="17">
        <v>96.5</v>
      </c>
      <c r="N41" s="17">
        <v>98.2</v>
      </c>
      <c r="O41" s="17">
        <v>97.9</v>
      </c>
      <c r="P41" s="17">
        <v>96.5</v>
      </c>
      <c r="Q41" s="211" t="s">
        <v>63</v>
      </c>
      <c r="R41" s="185">
        <v>11</v>
      </c>
    </row>
    <row r="42" spans="2:107" ht="16.5" customHeight="1" x14ac:dyDescent="0.25">
      <c r="B42" s="162"/>
      <c r="C42" s="164"/>
      <c r="D42" s="22">
        <f>IF(D41=0,"",IF(D41&gt;P41,2,IF(D41=P41,1,0)))</f>
        <v>2</v>
      </c>
      <c r="E42" s="22">
        <f>IF(E41=0,"",IF(E41&gt;O41,2,IF(E41=O41,1,0)))</f>
        <v>0</v>
      </c>
      <c r="F42" s="22">
        <f>IF(F41=0,"",IF(F41&gt;N41,2,IF(F41=N41,1,0)))</f>
        <v>2</v>
      </c>
      <c r="G42" s="22">
        <f>IF(G41=0,"",IF(G41&gt;M41,2,IF(G41=M41,1,0)))</f>
        <v>2</v>
      </c>
      <c r="H42" s="123"/>
      <c r="I42" s="24"/>
      <c r="J42" s="25"/>
      <c r="K42" s="26"/>
      <c r="L42" s="123"/>
      <c r="M42" s="22">
        <f>IF(M41=0,"",IF(M41&gt;G41,2,IF(M41=G41,1,0)))</f>
        <v>0</v>
      </c>
      <c r="N42" s="22">
        <f>IF(N41=0,"",IF(N41&gt;F41,2,IF(N41=F41,1,0)))</f>
        <v>0</v>
      </c>
      <c r="O42" s="22">
        <f>IF(O41=0,"",IF(O41&gt;E41,2,IF(E41=O41,1,0)))</f>
        <v>2</v>
      </c>
      <c r="P42" s="22">
        <f>IF(P41=0,"",IF(P41&gt;D41,2,IF(P41=D41,1,0)))</f>
        <v>0</v>
      </c>
      <c r="Q42" s="166"/>
      <c r="R42" s="162"/>
    </row>
    <row r="43" spans="2:107" ht="30" customHeight="1" x14ac:dyDescent="0.25">
      <c r="B43" s="161">
        <v>12</v>
      </c>
      <c r="C43" s="163" t="s">
        <v>106</v>
      </c>
      <c r="D43" s="27">
        <v>97.2</v>
      </c>
      <c r="E43" s="27">
        <v>96.6</v>
      </c>
      <c r="F43" s="27">
        <v>99.1</v>
      </c>
      <c r="G43" s="27">
        <v>98</v>
      </c>
      <c r="H43" s="28">
        <f>IF(SUM(D43:G43)=0,0,SUM(D43:G43))</f>
        <v>390.9</v>
      </c>
      <c r="I43" s="29">
        <f>IF(SUM(D44:H44)=0,0,SUM(D44:H44))</f>
        <v>8</v>
      </c>
      <c r="J43" s="30" t="s">
        <v>15</v>
      </c>
      <c r="K43" s="31">
        <f>IF(SUM(M44:P44)=0,0,SUM(M44:P44))</f>
        <v>0</v>
      </c>
      <c r="L43" s="28">
        <f>IF(SUM(M43:P43)=0,0,SUM(M43:P43))</f>
        <v>373.09999999999997</v>
      </c>
      <c r="M43" s="27">
        <v>93.3</v>
      </c>
      <c r="N43" s="27">
        <v>96.3</v>
      </c>
      <c r="O43" s="27">
        <v>91.8</v>
      </c>
      <c r="P43" s="27">
        <v>91.7</v>
      </c>
      <c r="Q43" s="209" t="s">
        <v>102</v>
      </c>
      <c r="R43" s="161">
        <v>13</v>
      </c>
    </row>
    <row r="44" spans="2:107" ht="16.5" customHeight="1" x14ac:dyDescent="0.25">
      <c r="B44" s="162"/>
      <c r="C44" s="164"/>
      <c r="D44" s="32">
        <f>IF(D43=0,"",IF(D43&gt;P43,2,IF(D43=P43,1,0)))</f>
        <v>2</v>
      </c>
      <c r="E44" s="32">
        <f>IF(E43=0,"",IF(E43&gt;O43,2,IF(E43=O43,1,0)))</f>
        <v>2</v>
      </c>
      <c r="F44" s="32">
        <f>IF(F43=0,"",IF(F43&gt;N43,2,IF(F43=N43,1,0)))</f>
        <v>2</v>
      </c>
      <c r="G44" s="32">
        <f>IF(G43=0,"",IF(G43&gt;M43,2,IF(G43=M43,1,0)))</f>
        <v>2</v>
      </c>
      <c r="H44" s="123"/>
      <c r="I44" s="24"/>
      <c r="J44" s="25"/>
      <c r="K44" s="26"/>
      <c r="L44" s="123"/>
      <c r="M44" s="32">
        <f>IF(M43=0,"",IF(M43&gt;G43,2,IF(M43=G43,1,0)))</f>
        <v>0</v>
      </c>
      <c r="N44" s="32">
        <f>IF(N43=0,"",IF(N43&gt;F43,2,IF(N43=F43,1,0)))</f>
        <v>0</v>
      </c>
      <c r="O44" s="32">
        <f>IF(O43=0,"",IF(O43&gt;E43,2,IF(E43=O43,1,0)))</f>
        <v>0</v>
      </c>
      <c r="P44" s="32">
        <f>IF(P43=0,"",IF(P43&gt;D43,2,IF(P43=D43,1,0)))</f>
        <v>0</v>
      </c>
      <c r="Q44" s="166"/>
      <c r="R44" s="162"/>
    </row>
    <row r="45" spans="2:107" ht="30" customHeight="1" x14ac:dyDescent="0.25">
      <c r="B45" s="161">
        <v>14</v>
      </c>
      <c r="C45" s="163" t="s">
        <v>134</v>
      </c>
      <c r="D45" s="27">
        <v>87.2</v>
      </c>
      <c r="E45" s="27">
        <v>90.1</v>
      </c>
      <c r="F45" s="27">
        <v>89.4</v>
      </c>
      <c r="G45" s="27">
        <v>93.8</v>
      </c>
      <c r="H45" s="28">
        <f>IF(SUM(D45:G45)=0,0,SUM(D45:G45))</f>
        <v>360.50000000000006</v>
      </c>
      <c r="I45" s="29">
        <f>IF(SUM(D46:H46)=0,0,SUM(D46:H46))</f>
        <v>6</v>
      </c>
      <c r="J45" s="30" t="s">
        <v>15</v>
      </c>
      <c r="K45" s="31">
        <f>IF(SUM(M46:P46)=0,0,SUM(M46:P46))</f>
        <v>2</v>
      </c>
      <c r="L45" s="28">
        <f>IF(SUM(M45:P45)=0,0,SUM(M45:P45))</f>
        <v>351.79999999999995</v>
      </c>
      <c r="M45" s="27">
        <v>89.1</v>
      </c>
      <c r="N45" s="27">
        <v>84.8</v>
      </c>
      <c r="O45" s="27">
        <v>85.3</v>
      </c>
      <c r="P45" s="27">
        <v>92.6</v>
      </c>
      <c r="Q45" s="209" t="s">
        <v>135</v>
      </c>
      <c r="R45" s="161">
        <v>15</v>
      </c>
    </row>
    <row r="46" spans="2:107" ht="16.5" customHeight="1" x14ac:dyDescent="0.25">
      <c r="B46" s="162"/>
      <c r="C46" s="164"/>
      <c r="D46" s="32">
        <f>IF(D45=0,"",IF(D45&gt;P45,2,IF(D45=P45,1,0)))</f>
        <v>0</v>
      </c>
      <c r="E46" s="32">
        <f>IF(E45=0,"",IF(E45&gt;O45,2,IF(E45=O45,1,0)))</f>
        <v>2</v>
      </c>
      <c r="F46" s="32">
        <f>IF(F45=0,"",IF(F45&gt;N45,2,IF(F45=N45,1,0)))</f>
        <v>2</v>
      </c>
      <c r="G46" s="32">
        <f>IF(G45=0,"",IF(G45&gt;M45,2,IF(G45=M45,1,0)))</f>
        <v>2</v>
      </c>
      <c r="H46" s="123"/>
      <c r="I46" s="24"/>
      <c r="J46" s="25"/>
      <c r="K46" s="26"/>
      <c r="L46" s="123"/>
      <c r="M46" s="32">
        <f>IF(M45=0,"",IF(M45&gt;G45,2,IF(M45=G45,1,0)))</f>
        <v>0</v>
      </c>
      <c r="N46" s="32">
        <f>IF(N45=0,"",IF(N45&gt;F45,2,IF(N45=F45,1,0)))</f>
        <v>0</v>
      </c>
      <c r="O46" s="32">
        <f>IF(O45=0,"",IF(O45&gt;E45,2,IF(E45=O45,1,0)))</f>
        <v>0</v>
      </c>
      <c r="P46" s="32">
        <f>IF(P45=0,"",IF(P45&gt;D45,2,IF(P45=D45,1,0)))</f>
        <v>2</v>
      </c>
      <c r="Q46" s="166"/>
      <c r="R46" s="162"/>
    </row>
    <row r="47" spans="2:107" ht="16.5" customHeight="1" x14ac:dyDescent="0.25">
      <c r="B47" s="33"/>
      <c r="C47" s="167" t="str">
        <f>IF(AND(H47=0,L47=0),"",IF(OR(I47&gt;K47,K47&gt;I47),"kein Stechen erforderlich","Stechen"))</f>
        <v>kein Stechen erforderlich</v>
      </c>
      <c r="D47" s="168"/>
      <c r="E47" s="169"/>
      <c r="F47" s="170" t="s">
        <v>16</v>
      </c>
      <c r="G47" s="171"/>
      <c r="H47" s="34">
        <f>IF(SUM(H41:H46)=0,0,SUM(H41:H46))</f>
        <v>1147.8</v>
      </c>
      <c r="I47" s="124">
        <f>IF(SUM(I41:I46)=0,0,SUM(I41:I46))</f>
        <v>20</v>
      </c>
      <c r="J47" s="36" t="s">
        <v>15</v>
      </c>
      <c r="K47" s="125">
        <f>IF(SUM(K41:K46)=0,0,SUM(K41:K46))</f>
        <v>4</v>
      </c>
      <c r="L47" s="34">
        <f>IF(SUM(L41:L46)=0,0,SUM(L41:L46))</f>
        <v>1114</v>
      </c>
      <c r="M47" s="170" t="s">
        <v>16</v>
      </c>
      <c r="N47" s="171"/>
      <c r="O47" s="172" t="str">
        <f>C47</f>
        <v>kein Stechen erforderlich</v>
      </c>
      <c r="P47" s="173"/>
      <c r="Q47" s="174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53" t="str">
        <f>IF(C47="Stechen",B38,"")</f>
        <v/>
      </c>
      <c r="D49" s="154"/>
      <c r="E49" s="154"/>
      <c r="F49" s="155" t="s">
        <v>17</v>
      </c>
      <c r="G49" s="156"/>
      <c r="H49" s="155" t="s">
        <v>18</v>
      </c>
      <c r="I49" s="157"/>
      <c r="J49" s="156"/>
      <c r="K49" s="155" t="s">
        <v>19</v>
      </c>
      <c r="L49" s="156"/>
      <c r="M49" s="155" t="s">
        <v>20</v>
      </c>
      <c r="N49" s="156"/>
      <c r="O49" s="154" t="str">
        <f>IF(O47="Stechen",M38,"")</f>
        <v/>
      </c>
      <c r="P49" s="154"/>
      <c r="Q49" s="158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75" t="s">
        <v>14</v>
      </c>
      <c r="C50" s="175"/>
      <c r="D50" s="176" t="s">
        <v>21</v>
      </c>
      <c r="E50" s="176"/>
      <c r="F50" s="41">
        <v>1</v>
      </c>
      <c r="G50" s="42">
        <v>2</v>
      </c>
      <c r="H50" s="41">
        <v>3</v>
      </c>
      <c r="I50" s="177">
        <v>4</v>
      </c>
      <c r="J50" s="178"/>
      <c r="K50" s="41">
        <v>5</v>
      </c>
      <c r="L50" s="42">
        <v>6</v>
      </c>
      <c r="M50" s="41">
        <v>7</v>
      </c>
      <c r="N50" s="42">
        <v>8</v>
      </c>
      <c r="O50" s="176" t="s">
        <v>21</v>
      </c>
      <c r="P50" s="176"/>
      <c r="Q50" s="179" t="s">
        <v>14</v>
      </c>
      <c r="R50" s="179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45">
        <f>IF(SUM(F52,H52,K52,M52)=0,0,SUM(F52,H52,K52,M52))</f>
        <v>0</v>
      </c>
      <c r="C51" s="136" t="s">
        <v>22</v>
      </c>
      <c r="D51" s="138" t="s">
        <v>23</v>
      </c>
      <c r="E51" s="138"/>
      <c r="F51" s="43"/>
      <c r="G51" s="121"/>
      <c r="H51" s="43"/>
      <c r="I51" s="139"/>
      <c r="J51" s="140"/>
      <c r="K51" s="43"/>
      <c r="L51" s="121"/>
      <c r="M51" s="43"/>
      <c r="N51" s="121"/>
      <c r="O51" s="141" t="s">
        <v>23</v>
      </c>
      <c r="P51" s="138"/>
      <c r="Q51" s="149" t="s">
        <v>22</v>
      </c>
      <c r="R51" s="145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46"/>
      <c r="C52" s="137"/>
      <c r="D52" s="138" t="s">
        <v>14</v>
      </c>
      <c r="E52" s="142"/>
      <c r="F52" s="45"/>
      <c r="G52" s="46"/>
      <c r="H52" s="45"/>
      <c r="I52" s="159"/>
      <c r="J52" s="160"/>
      <c r="K52" s="45"/>
      <c r="L52" s="46"/>
      <c r="M52" s="45" t="str">
        <f>IF(M51="","",IF(M51&gt;N51,2,IF(M51=N51,1,0)))</f>
        <v/>
      </c>
      <c r="N52" s="46" t="str">
        <f>IF(N51="","",IF(N51&gt;M51,2,IF(N51=M51,1,0)))</f>
        <v/>
      </c>
      <c r="O52" s="141" t="s">
        <v>14</v>
      </c>
      <c r="P52" s="138"/>
      <c r="Q52" s="150"/>
      <c r="R52" s="146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45">
        <f>IF(SUM(F54,H54,K54,M54)=0,0,SUM(F54,H54,K54,M54))</f>
        <v>0</v>
      </c>
      <c r="C53" s="136" t="s">
        <v>24</v>
      </c>
      <c r="D53" s="138" t="s">
        <v>23</v>
      </c>
      <c r="E53" s="138"/>
      <c r="F53" s="43"/>
      <c r="G53" s="121"/>
      <c r="H53" s="43"/>
      <c r="I53" s="139"/>
      <c r="J53" s="140"/>
      <c r="K53" s="43"/>
      <c r="L53" s="121"/>
      <c r="M53" s="43"/>
      <c r="N53" s="121"/>
      <c r="O53" s="141" t="s">
        <v>23</v>
      </c>
      <c r="P53" s="138"/>
      <c r="Q53" s="149" t="s">
        <v>24</v>
      </c>
      <c r="R53" s="145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46"/>
      <c r="C54" s="137"/>
      <c r="D54" s="138" t="s">
        <v>14</v>
      </c>
      <c r="E54" s="142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43" t="str">
        <f>IF(I53="","",IF(I53&gt;H53,2,IF(I53=H53,1,0)))</f>
        <v/>
      </c>
      <c r="J54" s="144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41" t="s">
        <v>14</v>
      </c>
      <c r="P54" s="138"/>
      <c r="Q54" s="150"/>
      <c r="R54" s="146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45">
        <f>IF(SUM(F56,H56,K56,M56)=0,0,SUM(F56,H56,K56,M56))</f>
        <v>0</v>
      </c>
      <c r="C55" s="136" t="s">
        <v>25</v>
      </c>
      <c r="D55" s="138" t="s">
        <v>23</v>
      </c>
      <c r="E55" s="138"/>
      <c r="F55" s="49"/>
      <c r="G55" s="50"/>
      <c r="H55" s="49"/>
      <c r="I55" s="147"/>
      <c r="J55" s="148"/>
      <c r="K55" s="49"/>
      <c r="L55" s="50"/>
      <c r="M55" s="49"/>
      <c r="N55" s="50"/>
      <c r="O55" s="141" t="s">
        <v>23</v>
      </c>
      <c r="P55" s="138"/>
      <c r="Q55" s="149" t="s">
        <v>25</v>
      </c>
      <c r="R55" s="145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46"/>
      <c r="C56" s="137"/>
      <c r="D56" s="138" t="s">
        <v>14</v>
      </c>
      <c r="E56" s="138"/>
      <c r="F56" s="51" t="str">
        <f>IF(F55="","",IF(F55&gt;G55,2,IF(F55=G55,1,0)))</f>
        <v/>
      </c>
      <c r="G56" s="122" t="str">
        <f>IF(G55="","",IF(G55&gt;F55,2,IF(G55=F55,1,0)))</f>
        <v/>
      </c>
      <c r="H56" s="51" t="str">
        <f>IF(H55="","",IF(H55&gt;I55,2,IF(H55=I55,1,0)))</f>
        <v/>
      </c>
      <c r="I56" s="151" t="str">
        <f>IF(I55="","",IF(I55&gt;H55,2,IF(I55=H55,1,0)))</f>
        <v/>
      </c>
      <c r="J56" s="152" t="str">
        <f>IF(J55="","",IF(J55&gt;I55,2,IF(J55=I55,1,"")))</f>
        <v/>
      </c>
      <c r="K56" s="51" t="str">
        <f>IF(K55="","",IF(K55&gt;L55,2,IF(K55=L55,1,0)))</f>
        <v/>
      </c>
      <c r="L56" s="122" t="str">
        <f>IF(L55="","",IF(L55&gt;K55,2,IF(L55=K55,1,0)))</f>
        <v/>
      </c>
      <c r="M56" s="51" t="str">
        <f>IF(M55="","",IF(M55&gt;N55,2,IF(M55=N55,1,0)))</f>
        <v/>
      </c>
      <c r="N56" s="122" t="str">
        <f>IF(N55="","",IF(N55&gt;M55,2,IF(N55=M55,1,0)))</f>
        <v/>
      </c>
      <c r="O56" s="138" t="s">
        <v>14</v>
      </c>
      <c r="P56" s="138"/>
      <c r="Q56" s="150"/>
      <c r="R56" s="146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120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180" t="s">
        <v>1</v>
      </c>
      <c r="E58" s="180"/>
      <c r="F58" s="180"/>
      <c r="G58" s="6">
        <f>$G$2</f>
        <v>7</v>
      </c>
      <c r="H58" s="181" t="s">
        <v>2</v>
      </c>
      <c r="I58" s="181"/>
      <c r="J58" s="182">
        <v>43512</v>
      </c>
      <c r="K58" s="183"/>
      <c r="L58" s="183"/>
      <c r="M58" s="183"/>
      <c r="N58" s="2" t="s">
        <v>3</v>
      </c>
      <c r="O58" s="184" t="s">
        <v>133</v>
      </c>
      <c r="P58" s="184"/>
      <c r="Q58" s="184"/>
    </row>
    <row r="59" spans="2:108" ht="19.5" customHeight="1" x14ac:dyDescent="0.25"/>
    <row r="60" spans="2:108" ht="19.5" customHeight="1" x14ac:dyDescent="0.25">
      <c r="D60" s="190" t="str">
        <f>$D$4</f>
        <v>LUFTGEWEHR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2:108" ht="19.5" customHeight="1" x14ac:dyDescent="0.25">
      <c r="D61" s="192" t="str">
        <f>$D$5</f>
        <v>SAISON 2018 / 19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2:108" ht="19.5" customHeight="1" x14ac:dyDescent="0.25">
      <c r="D62" s="190" t="str">
        <f>$D$6</f>
        <v>Landesliga</v>
      </c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4" spans="2:108" ht="16.5" customHeight="1" x14ac:dyDescent="0.25">
      <c r="D64" s="193" t="s">
        <v>1</v>
      </c>
      <c r="E64" s="194"/>
      <c r="F64" s="194"/>
      <c r="G64" s="194"/>
      <c r="H64" s="194"/>
      <c r="I64" s="6">
        <f>$G$2</f>
        <v>7</v>
      </c>
      <c r="J64" s="127"/>
      <c r="K64" s="195" t="s">
        <v>6</v>
      </c>
      <c r="L64" s="195"/>
      <c r="M64" s="195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196" t="s">
        <v>48</v>
      </c>
      <c r="C66" s="197"/>
      <c r="D66" s="197"/>
      <c r="E66" s="197"/>
      <c r="F66" s="197"/>
      <c r="G66" s="198"/>
      <c r="H66" s="10">
        <f>IF(I75=0,0,IF(I75&gt;K75,3,IF(AND(I75=K75,I85=K85),1,I85)))</f>
        <v>3</v>
      </c>
      <c r="I66" s="199" t="s">
        <v>7</v>
      </c>
      <c r="J66" s="199"/>
      <c r="K66" s="199"/>
      <c r="L66" s="10">
        <f>IF(K75=0,0,IF(K75&gt;I75,3,IF(AND(K75=I75,K85=I85),1,K85)))</f>
        <v>0</v>
      </c>
      <c r="M66" s="196" t="s">
        <v>53</v>
      </c>
      <c r="N66" s="197"/>
      <c r="O66" s="197"/>
      <c r="P66" s="197"/>
      <c r="Q66" s="197"/>
      <c r="R66" s="198"/>
    </row>
    <row r="67" spans="1:108" ht="16.5" customHeight="1" thickBot="1" x14ac:dyDescent="0.3">
      <c r="C67" t="s">
        <v>123</v>
      </c>
    </row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185">
        <v>2</v>
      </c>
      <c r="C69" s="163" t="s">
        <v>62</v>
      </c>
      <c r="D69" s="17">
        <v>95.3</v>
      </c>
      <c r="E69" s="17">
        <v>100.9</v>
      </c>
      <c r="F69" s="17">
        <v>99.7</v>
      </c>
      <c r="G69" s="17">
        <v>96.4</v>
      </c>
      <c r="H69" s="18">
        <f>IF(SUM(D69:G69)=0,0,SUM(D69:G69))</f>
        <v>392.29999999999995</v>
      </c>
      <c r="I69" s="19">
        <f>IF(SUM(D70:H70)=0,0,SUM(D70:H70))</f>
        <v>4</v>
      </c>
      <c r="J69" s="20" t="s">
        <v>15</v>
      </c>
      <c r="K69" s="21">
        <f>IF(SUM(M70:P70)=0,0,SUM(M70:P70))</f>
        <v>4</v>
      </c>
      <c r="L69" s="18">
        <f>IF(SUM(M69:P69)=0,0,SUM(M69:P69))</f>
        <v>398.59999999999997</v>
      </c>
      <c r="M69" s="17">
        <v>100.6</v>
      </c>
      <c r="N69" s="17">
        <v>99.3</v>
      </c>
      <c r="O69" s="17">
        <v>100.4</v>
      </c>
      <c r="P69" s="17">
        <v>98.3</v>
      </c>
      <c r="Q69" s="210" t="s">
        <v>84</v>
      </c>
      <c r="R69" s="185">
        <v>3</v>
      </c>
    </row>
    <row r="70" spans="1:108" ht="16.5" customHeight="1" x14ac:dyDescent="0.25">
      <c r="B70" s="162"/>
      <c r="C70" s="164"/>
      <c r="D70" s="22">
        <f>IF(D69=0,"",IF(D69&gt;P69,2,IF(D69=P69,1,0)))</f>
        <v>0</v>
      </c>
      <c r="E70" s="22">
        <f>IF(E69=0,"",IF(E69&gt;O69,2,IF(E69=O69,1,0)))</f>
        <v>2</v>
      </c>
      <c r="F70" s="22">
        <f>IF(F69=0,"",IF(F69&gt;N69,2,IF(F69=N69,1,0)))</f>
        <v>2</v>
      </c>
      <c r="G70" s="22">
        <f>IF(G69=0,"",IF(G69&gt;M69,2,IF(G69=M69,1,0)))</f>
        <v>0</v>
      </c>
      <c r="H70" s="123"/>
      <c r="I70" s="24"/>
      <c r="J70" s="25"/>
      <c r="K70" s="26"/>
      <c r="L70" s="123"/>
      <c r="M70" s="22">
        <f>IF(M69=0,"",IF(M69&gt;G69,2,IF(M69=G69,1,0)))</f>
        <v>2</v>
      </c>
      <c r="N70" s="22">
        <f>IF(N69=0,"",IF(N69&gt;F69,2,IF(N69=F69,1,0)))</f>
        <v>0</v>
      </c>
      <c r="O70" s="22">
        <f>IF(O69=0,"",IF(O69&gt;E69,2,IF(E69=O69,1,0)))</f>
        <v>0</v>
      </c>
      <c r="P70" s="22">
        <f>IF(P69=0,"",IF(P69&gt;D69,2,IF(P69=D69,1,0)))</f>
        <v>2</v>
      </c>
      <c r="Q70" s="189"/>
      <c r="R70" s="162"/>
    </row>
    <row r="71" spans="1:108" ht="30" customHeight="1" x14ac:dyDescent="0.25">
      <c r="B71" s="161">
        <v>4</v>
      </c>
      <c r="C71" s="163" t="s">
        <v>64</v>
      </c>
      <c r="D71" s="27">
        <v>99.5</v>
      </c>
      <c r="E71" s="27">
        <v>95</v>
      </c>
      <c r="F71" s="27">
        <v>100.2</v>
      </c>
      <c r="G71" s="27">
        <v>100.4</v>
      </c>
      <c r="H71" s="28">
        <f>IF(SUM(D71:G71)=0,0,SUM(D71:G71))</f>
        <v>395.1</v>
      </c>
      <c r="I71" s="29">
        <f>IF(SUM(D72:H72)=0,0,SUM(D72:H72))</f>
        <v>5</v>
      </c>
      <c r="J71" s="30" t="s">
        <v>15</v>
      </c>
      <c r="K71" s="31">
        <f>IF(SUM(M72:P72)=0,0,SUM(M72:P72))</f>
        <v>3</v>
      </c>
      <c r="L71" s="28">
        <f>IF(SUM(M71:P71)=0,0,SUM(M71:P71))</f>
        <v>386.79999999999995</v>
      </c>
      <c r="M71" s="27">
        <v>93</v>
      </c>
      <c r="N71" s="27">
        <v>100.2</v>
      </c>
      <c r="O71" s="27">
        <v>96.6</v>
      </c>
      <c r="P71" s="27">
        <v>97</v>
      </c>
      <c r="Q71" s="209" t="s">
        <v>98</v>
      </c>
      <c r="R71" s="161">
        <v>5</v>
      </c>
    </row>
    <row r="72" spans="1:108" ht="16.5" customHeight="1" x14ac:dyDescent="0.25">
      <c r="B72" s="162"/>
      <c r="C72" s="164"/>
      <c r="D72" s="32">
        <f>IF(D71=0,"",IF(D71&gt;P71,2,IF(D71=P71,1,0)))</f>
        <v>2</v>
      </c>
      <c r="E72" s="32">
        <f>IF(E71=0,"",IF(E71&gt;O71,2,IF(E71=O71,1,0)))</f>
        <v>0</v>
      </c>
      <c r="F72" s="32">
        <f>IF(F71=0,"",IF(F71&gt;N71,2,IF(F71=N71,1,0)))</f>
        <v>1</v>
      </c>
      <c r="G72" s="32">
        <f>IF(G71=0,"",IF(G71&gt;M71,2,IF(G71=M71,1,0)))</f>
        <v>2</v>
      </c>
      <c r="H72" s="123"/>
      <c r="I72" s="24"/>
      <c r="J72" s="25"/>
      <c r="K72" s="26"/>
      <c r="L72" s="123"/>
      <c r="M72" s="32">
        <f>IF(M71=0,"",IF(M71&gt;G71,2,IF(M71=G71,1,0)))</f>
        <v>0</v>
      </c>
      <c r="N72" s="32">
        <f>IF(N71=0,"",IF(N71&gt;F71,2,IF(N71=F71,1,0)))</f>
        <v>1</v>
      </c>
      <c r="O72" s="32">
        <f>IF(O71=0,"",IF(O71&gt;E71,2,IF(E71=O71,1,0)))</f>
        <v>2</v>
      </c>
      <c r="P72" s="32">
        <f>IF(P71=0,"",IF(P71&gt;D71,2,IF(P71=D71,1,0)))</f>
        <v>0</v>
      </c>
      <c r="Q72" s="166"/>
      <c r="R72" s="162"/>
    </row>
    <row r="73" spans="1:108" ht="30" customHeight="1" x14ac:dyDescent="0.25">
      <c r="B73" s="161">
        <v>6</v>
      </c>
      <c r="C73" s="163" t="s">
        <v>66</v>
      </c>
      <c r="D73" s="27">
        <v>95.7</v>
      </c>
      <c r="E73" s="27">
        <v>99.3</v>
      </c>
      <c r="F73" s="27">
        <v>93.9</v>
      </c>
      <c r="G73" s="27">
        <v>96.6</v>
      </c>
      <c r="H73" s="28">
        <f>IF(SUM(D73:G73)=0,0,SUM(D73:G73))</f>
        <v>385.5</v>
      </c>
      <c r="I73" s="29">
        <f>IF(SUM(D74:H74)=0,0,SUM(D74:H74))</f>
        <v>4</v>
      </c>
      <c r="J73" s="30" t="s">
        <v>15</v>
      </c>
      <c r="K73" s="31">
        <f>IF(SUM(M74:P74)=0,0,SUM(M74:P74))</f>
        <v>4</v>
      </c>
      <c r="L73" s="28">
        <f>IF(SUM(M73:P73)=0,0,SUM(M73:P73))</f>
        <v>387.6</v>
      </c>
      <c r="M73" s="27">
        <v>94.6</v>
      </c>
      <c r="N73" s="27">
        <v>98.9</v>
      </c>
      <c r="O73" s="27">
        <v>96.1</v>
      </c>
      <c r="P73" s="27">
        <v>98</v>
      </c>
      <c r="Q73" s="209" t="s">
        <v>136</v>
      </c>
      <c r="R73" s="161">
        <v>7</v>
      </c>
    </row>
    <row r="74" spans="1:108" ht="16.5" customHeight="1" x14ac:dyDescent="0.25">
      <c r="B74" s="162"/>
      <c r="C74" s="164"/>
      <c r="D74" s="32">
        <f>IF(D73=0,"",IF(D73&gt;P73,2,IF(D73=P73,1,0)))</f>
        <v>0</v>
      </c>
      <c r="E74" s="32">
        <f>IF(E73=0,"",IF(E73&gt;O73,2,IF(E73=O73,1,0)))</f>
        <v>2</v>
      </c>
      <c r="F74" s="32">
        <f>IF(F73=0,"",IF(F73&gt;N73,2,IF(F73=N73,1,0)))</f>
        <v>0</v>
      </c>
      <c r="G74" s="32">
        <f>IF(G73=0,"",IF(G73&gt;M73,2,IF(G73=M73,1,0)))</f>
        <v>2</v>
      </c>
      <c r="H74" s="123"/>
      <c r="I74" s="24"/>
      <c r="J74" s="25"/>
      <c r="K74" s="26"/>
      <c r="L74" s="123"/>
      <c r="M74" s="32">
        <f>IF(M73=0,"",IF(M73&gt;G73,2,IF(M73=G73,1,0)))</f>
        <v>0</v>
      </c>
      <c r="N74" s="32">
        <f>IF(N73=0,"",IF(N73&gt;F73,2,IF(N73=F73,1,0)))</f>
        <v>2</v>
      </c>
      <c r="O74" s="32">
        <f>IF(O73=0,"",IF(O73&gt;E73,2,IF(E73=O73,1,0)))</f>
        <v>0</v>
      </c>
      <c r="P74" s="32">
        <f>IF(P73=0,"",IF(P73&gt;D73,2,IF(P73=D73,1,0)))</f>
        <v>2</v>
      </c>
      <c r="Q74" s="166"/>
      <c r="R74" s="162"/>
    </row>
    <row r="75" spans="1:108" ht="16.5" customHeight="1" x14ac:dyDescent="0.25">
      <c r="B75" s="33"/>
      <c r="C75" s="167" t="str">
        <f>IF(AND(H75=0,L75=0),"",IF(OR(I75&gt;K75,K75&gt;I75),"kein Stechen erforderlich","Stechen"))</f>
        <v>kein Stechen erforderlich</v>
      </c>
      <c r="D75" s="168"/>
      <c r="E75" s="169"/>
      <c r="F75" s="170" t="s">
        <v>16</v>
      </c>
      <c r="G75" s="171"/>
      <c r="H75" s="34">
        <f>IF(SUM(H69:H74)=0,0,SUM(H69:H74))</f>
        <v>1172.9000000000001</v>
      </c>
      <c r="I75" s="124">
        <f>IF(SUM(I69:I74)=0,0,SUM(I69:I74))</f>
        <v>13</v>
      </c>
      <c r="J75" s="36" t="s">
        <v>15</v>
      </c>
      <c r="K75" s="125">
        <f>IF(SUM(K69:K74)=0,0,SUM(K69:K74))</f>
        <v>11</v>
      </c>
      <c r="L75" s="34">
        <f>IF(SUM(L69:L74)=0,0,SUM(L69:L74))</f>
        <v>1173</v>
      </c>
      <c r="M75" s="170" t="s">
        <v>16</v>
      </c>
      <c r="N75" s="171"/>
      <c r="O75" s="172" t="str">
        <f>C75</f>
        <v>kein Stechen erforderlich</v>
      </c>
      <c r="P75" s="173"/>
      <c r="Q75" s="174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53"/>
      <c r="D77" s="154"/>
      <c r="E77" s="154"/>
      <c r="F77" s="155" t="s">
        <v>17</v>
      </c>
      <c r="G77" s="156"/>
      <c r="H77" s="155" t="s">
        <v>18</v>
      </c>
      <c r="I77" s="157"/>
      <c r="J77" s="156"/>
      <c r="K77" s="155" t="s">
        <v>19</v>
      </c>
      <c r="L77" s="156"/>
      <c r="M77" s="155" t="s">
        <v>20</v>
      </c>
      <c r="N77" s="156"/>
      <c r="O77" s="154" t="str">
        <f>IF(O75="Stechen",M66,"")</f>
        <v/>
      </c>
      <c r="P77" s="154"/>
      <c r="Q77" s="158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75" t="s">
        <v>14</v>
      </c>
      <c r="C78" s="175"/>
      <c r="D78" s="176" t="s">
        <v>21</v>
      </c>
      <c r="E78" s="176"/>
      <c r="F78" s="41">
        <v>1</v>
      </c>
      <c r="G78" s="42">
        <v>2</v>
      </c>
      <c r="H78" s="41">
        <v>3</v>
      </c>
      <c r="I78" s="177">
        <v>4</v>
      </c>
      <c r="J78" s="178"/>
      <c r="K78" s="41">
        <v>5</v>
      </c>
      <c r="L78" s="42">
        <v>6</v>
      </c>
      <c r="M78" s="41">
        <v>7</v>
      </c>
      <c r="N78" s="42">
        <v>8</v>
      </c>
      <c r="O78" s="176" t="s">
        <v>21</v>
      </c>
      <c r="P78" s="176"/>
      <c r="Q78" s="179" t="s">
        <v>14</v>
      </c>
      <c r="R78" s="179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45">
        <f>IF(SUM(F80,H80,K80,M80)=0,0,SUM(F80,H80,K80,M80))</f>
        <v>0</v>
      </c>
      <c r="C79" s="136" t="s">
        <v>22</v>
      </c>
      <c r="D79" s="138" t="s">
        <v>23</v>
      </c>
      <c r="E79" s="138"/>
      <c r="F79" s="43"/>
      <c r="G79" s="121"/>
      <c r="H79" s="43"/>
      <c r="I79" s="139"/>
      <c r="J79" s="140"/>
      <c r="K79" s="43"/>
      <c r="L79" s="121"/>
      <c r="M79" s="43"/>
      <c r="N79" s="121"/>
      <c r="O79" s="141" t="s">
        <v>23</v>
      </c>
      <c r="P79" s="138"/>
      <c r="Q79" s="149" t="s">
        <v>22</v>
      </c>
      <c r="R79" s="145">
        <f>IF(SUM(N80,L80,I80,G80)=0,0,SUM(N80,L80,I80,G80))</f>
        <v>0</v>
      </c>
      <c r="S79" s="1">
        <f>IF(R79&gt;B79,1,0)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46"/>
      <c r="C80" s="137"/>
      <c r="D80" s="138" t="s">
        <v>14</v>
      </c>
      <c r="E80" s="142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59" t="str">
        <f>IF(I79="","",IF(I79&gt;H79,2,IF(I79=H79,1,0)))</f>
        <v/>
      </c>
      <c r="J80" s="160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41" t="s">
        <v>14</v>
      </c>
      <c r="P80" s="138"/>
      <c r="Q80" s="150"/>
      <c r="R80" s="146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45">
        <f>IF(SUM(F82,H82,K82,M82)=0,0,SUM(F82,H82,K82,M82))</f>
        <v>0</v>
      </c>
      <c r="C81" s="136" t="s">
        <v>24</v>
      </c>
      <c r="D81" s="138" t="s">
        <v>23</v>
      </c>
      <c r="E81" s="138"/>
      <c r="F81" s="43"/>
      <c r="G81" s="121"/>
      <c r="H81" s="43"/>
      <c r="I81" s="139"/>
      <c r="J81" s="140"/>
      <c r="K81" s="43"/>
      <c r="L81" s="121"/>
      <c r="M81" s="43"/>
      <c r="N81" s="121"/>
      <c r="O81" s="141" t="s">
        <v>23</v>
      </c>
      <c r="P81" s="138"/>
      <c r="Q81" s="149" t="s">
        <v>24</v>
      </c>
      <c r="R81" s="145">
        <f>IF(SUM(N82,L82,I82,G82)=0,0,SUM(N82,L82,I82,G82))</f>
        <v>0</v>
      </c>
      <c r="S81" s="1">
        <f>IF(R81&gt;B81,1,0)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46"/>
      <c r="C82" s="137"/>
      <c r="D82" s="138" t="s">
        <v>14</v>
      </c>
      <c r="E82" s="142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43" t="str">
        <f>IF(I81="","",IF(I81&gt;H81,2,IF(I81=H81,1,0)))</f>
        <v/>
      </c>
      <c r="J82" s="144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41" t="s">
        <v>14</v>
      </c>
      <c r="P82" s="138"/>
      <c r="Q82" s="150"/>
      <c r="R82" s="146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45">
        <f>IF(SUM(F84,H84,K84,M84)=0,0,SUM(F84,H84,K84,M84))</f>
        <v>0</v>
      </c>
      <c r="C83" s="136" t="s">
        <v>25</v>
      </c>
      <c r="D83" s="138" t="s">
        <v>23</v>
      </c>
      <c r="E83" s="138"/>
      <c r="F83" s="49"/>
      <c r="G83" s="50"/>
      <c r="H83" s="49"/>
      <c r="I83" s="147"/>
      <c r="J83" s="148"/>
      <c r="K83" s="49"/>
      <c r="L83" s="50"/>
      <c r="M83" s="49"/>
      <c r="N83" s="50"/>
      <c r="O83" s="141" t="s">
        <v>23</v>
      </c>
      <c r="P83" s="138"/>
      <c r="Q83" s="149" t="s">
        <v>25</v>
      </c>
      <c r="R83" s="145">
        <f>IF(SUM(N84,L84,I84,G84)=0,0,SUM(N84,L84,I84,G84))</f>
        <v>0</v>
      </c>
      <c r="S83" s="1">
        <f>IF(R83&gt;B83,1,0)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46"/>
      <c r="C84" s="137"/>
      <c r="D84" s="138" t="s">
        <v>14</v>
      </c>
      <c r="E84" s="138"/>
      <c r="F84" s="51" t="str">
        <f>IF(F83="","",IF(F83&gt;G83,2,IF(F83=G83,1,0)))</f>
        <v/>
      </c>
      <c r="G84" s="122" t="str">
        <f>IF(G83="","",IF(G83&gt;F83,2,IF(G83=F83,1,0)))</f>
        <v/>
      </c>
      <c r="H84" s="51" t="str">
        <f>IF(H83="","",IF(H83&gt;I83,2,IF(H83=I83,1,0)))</f>
        <v/>
      </c>
      <c r="I84" s="151" t="str">
        <f>IF(I83="","",IF(I83&gt;H83,2,IF(I83=H83,1,0)))</f>
        <v/>
      </c>
      <c r="J84" s="152" t="str">
        <f>IF(J83="","",IF(J83&gt;I83,2,IF(J83=I83,1,"")))</f>
        <v/>
      </c>
      <c r="K84" s="51" t="str">
        <f>IF(K83="","",IF(K83&gt;L83,2,IF(K83=L83,1,0)))</f>
        <v/>
      </c>
      <c r="L84" s="122" t="str">
        <f>IF(L83="","",IF(L83&gt;K83,2,IF(L83=K83,1,0)))</f>
        <v/>
      </c>
      <c r="M84" s="51" t="str">
        <f>IF(M83="","",IF(M83&gt;N83,2,IF(M83=N83,1,0)))</f>
        <v/>
      </c>
      <c r="N84" s="122" t="str">
        <f>IF(N83="","",IF(N83&gt;M83,2,IF(N83=M83,1,0)))</f>
        <v/>
      </c>
      <c r="O84" s="138" t="s">
        <v>14</v>
      </c>
      <c r="P84" s="138"/>
      <c r="Q84" s="150"/>
      <c r="R84" s="146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120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S85" s="1">
        <f>SUM(S79:S84)</f>
        <v>0</v>
      </c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180" t="s">
        <v>1</v>
      </c>
      <c r="E86" s="180"/>
      <c r="F86" s="180"/>
      <c r="G86" s="6">
        <f>$G$2</f>
        <v>7</v>
      </c>
      <c r="H86" s="181" t="s">
        <v>2</v>
      </c>
      <c r="I86" s="181"/>
      <c r="J86" s="182">
        <v>43512</v>
      </c>
      <c r="K86" s="183"/>
      <c r="L86" s="183"/>
      <c r="M86" s="183"/>
      <c r="N86" s="2" t="s">
        <v>3</v>
      </c>
      <c r="O86" s="184" t="s">
        <v>133</v>
      </c>
      <c r="P86" s="184"/>
      <c r="Q86" s="184"/>
    </row>
    <row r="87" spans="1:108" ht="19.5" customHeight="1" x14ac:dyDescent="0.25"/>
    <row r="88" spans="1:108" ht="19.5" customHeight="1" x14ac:dyDescent="0.25">
      <c r="D88" s="190" t="str">
        <f>$D$4</f>
        <v>LUFTGEWEHR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</row>
    <row r="89" spans="1:108" ht="19.5" customHeight="1" x14ac:dyDescent="0.25">
      <c r="D89" s="192" t="str">
        <f>$D$5</f>
        <v>SAISON 2018 / 19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</row>
    <row r="90" spans="1:108" ht="19.5" customHeight="1" x14ac:dyDescent="0.25">
      <c r="D90" s="190" t="str">
        <f>$D$6</f>
        <v>Landesliga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</row>
    <row r="91" spans="1:108" ht="19.5" customHeight="1" x14ac:dyDescent="0.25"/>
    <row r="92" spans="1:108" ht="16.5" customHeight="1" x14ac:dyDescent="0.25">
      <c r="D92" s="193" t="s">
        <v>1</v>
      </c>
      <c r="E92" s="194"/>
      <c r="F92" s="194"/>
      <c r="G92" s="194"/>
      <c r="H92" s="194"/>
      <c r="I92" s="6">
        <f>$G$2</f>
        <v>7</v>
      </c>
      <c r="J92" s="127"/>
      <c r="K92" s="195" t="s">
        <v>6</v>
      </c>
      <c r="L92" s="195"/>
      <c r="M92" s="195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196" t="s">
        <v>56</v>
      </c>
      <c r="C94" s="197"/>
      <c r="D94" s="197"/>
      <c r="E94" s="197"/>
      <c r="F94" s="197"/>
      <c r="G94" s="198"/>
      <c r="H94" s="10">
        <f>IF(I103=0,0,IF(I103&gt;K103,3,IF(AND(I103=K103,I113=K113),1,I113)))</f>
        <v>0</v>
      </c>
      <c r="I94" s="199" t="s">
        <v>7</v>
      </c>
      <c r="J94" s="199"/>
      <c r="K94" s="199"/>
      <c r="L94" s="10">
        <f>IF(K103=0,0,IF(K103&gt;I103,3,IF(AND(K103=I103,K113=I113),1,K113)))</f>
        <v>3</v>
      </c>
      <c r="M94" s="196" t="s">
        <v>51</v>
      </c>
      <c r="N94" s="197"/>
      <c r="O94" s="197"/>
      <c r="P94" s="197"/>
      <c r="Q94" s="197"/>
      <c r="R94" s="198"/>
    </row>
    <row r="95" spans="1:108" ht="16.5" customHeight="1" thickBot="1" x14ac:dyDescent="0.3">
      <c r="C95" t="s">
        <v>124</v>
      </c>
    </row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185">
        <v>10</v>
      </c>
      <c r="C97" s="163" t="s">
        <v>104</v>
      </c>
      <c r="D97" s="17">
        <v>100.7</v>
      </c>
      <c r="E97" s="17">
        <v>100.2</v>
      </c>
      <c r="F97" s="17">
        <v>103.1</v>
      </c>
      <c r="G97" s="17">
        <v>100.3</v>
      </c>
      <c r="H97" s="18">
        <f>IF(SUM(D97:G97)=0,0,SUM(D97:G97))</f>
        <v>404.3</v>
      </c>
      <c r="I97" s="19">
        <f>IF(SUM(D98:H98)=0,0,SUM(D98:H98))</f>
        <v>2</v>
      </c>
      <c r="J97" s="20" t="s">
        <v>15</v>
      </c>
      <c r="K97" s="21">
        <f>IF(SUM(M98:P98)=0,0,SUM(M98:P98))</f>
        <v>6</v>
      </c>
      <c r="L97" s="18">
        <f>IF(SUM(M97:P97)=0,0,SUM(M97:P97))</f>
        <v>409.4</v>
      </c>
      <c r="M97" s="17">
        <v>102</v>
      </c>
      <c r="N97" s="17">
        <v>101.4</v>
      </c>
      <c r="O97" s="17">
        <v>101.9</v>
      </c>
      <c r="P97" s="17">
        <v>104.1</v>
      </c>
      <c r="Q97" s="211" t="s">
        <v>90</v>
      </c>
      <c r="R97" s="185">
        <v>11</v>
      </c>
    </row>
    <row r="98" spans="2:108" ht="16.5" customHeight="1" x14ac:dyDescent="0.25">
      <c r="B98" s="162"/>
      <c r="C98" s="164"/>
      <c r="D98" s="22">
        <f>IF(D97=0,"",IF(D97&gt;P97,2,IF(D97=P97,1,0)))</f>
        <v>0</v>
      </c>
      <c r="E98" s="22">
        <f>IF(E97=0,"",IF(E97&gt;O97,2,IF(E97=O97,1,0)))</f>
        <v>0</v>
      </c>
      <c r="F98" s="22">
        <f>IF(F97=0,"",IF(F97&gt;N97,2,IF(F97=N97,1,0)))</f>
        <v>2</v>
      </c>
      <c r="G98" s="22">
        <f>IF(G97=0,"",IF(G97&gt;M97,2,IF(G97=M97,1,0)))</f>
        <v>0</v>
      </c>
      <c r="H98" s="123"/>
      <c r="I98" s="24"/>
      <c r="J98" s="25"/>
      <c r="K98" s="26"/>
      <c r="L98" s="123"/>
      <c r="M98" s="22">
        <f>IF(M97=0,"",IF(M97&gt;G97,2,IF(M97=G97,1,0)))</f>
        <v>2</v>
      </c>
      <c r="N98" s="22">
        <f>IF(N97=0,"",IF(N97&gt;F97,2,IF(N97=F97,1,0)))</f>
        <v>0</v>
      </c>
      <c r="O98" s="22">
        <f>IF(O97=0,"",IF(O97&gt;E97,2,IF(E97=O97,1,0)))</f>
        <v>2</v>
      </c>
      <c r="P98" s="22">
        <f>IF(P97=0,"",IF(P97&gt;D97,2,IF(P97=D97,1,0)))</f>
        <v>2</v>
      </c>
      <c r="Q98" s="166"/>
      <c r="R98" s="162"/>
    </row>
    <row r="99" spans="2:108" ht="30" customHeight="1" x14ac:dyDescent="0.25">
      <c r="B99" s="161">
        <v>12</v>
      </c>
      <c r="C99" s="163" t="s">
        <v>72</v>
      </c>
      <c r="D99" s="27">
        <v>97.7</v>
      </c>
      <c r="E99" s="27">
        <v>94.9</v>
      </c>
      <c r="F99" s="27">
        <v>94.3</v>
      </c>
      <c r="G99" s="27">
        <v>98.7</v>
      </c>
      <c r="H99" s="28">
        <f>IF(SUM(D99:G99)=0,0,SUM(D99:G99))</f>
        <v>385.6</v>
      </c>
      <c r="I99" s="29">
        <f>IF(SUM(D100:H100)=0,0,SUM(D100:H100))</f>
        <v>0</v>
      </c>
      <c r="J99" s="30" t="s">
        <v>15</v>
      </c>
      <c r="K99" s="31">
        <f>IF(SUM(M100:P100)=0,0,SUM(M100:P100))</f>
        <v>8</v>
      </c>
      <c r="L99" s="28">
        <f>IF(SUM(M99:P99)=0,0,SUM(M99:P99))</f>
        <v>396.1</v>
      </c>
      <c r="M99" s="27">
        <v>100</v>
      </c>
      <c r="N99" s="27">
        <v>97.9</v>
      </c>
      <c r="O99" s="27">
        <v>98.2</v>
      </c>
      <c r="P99" s="27">
        <v>100</v>
      </c>
      <c r="Q99" s="209" t="s">
        <v>94</v>
      </c>
      <c r="R99" s="161">
        <v>13</v>
      </c>
    </row>
    <row r="100" spans="2:108" ht="16.5" customHeight="1" x14ac:dyDescent="0.25">
      <c r="B100" s="162"/>
      <c r="C100" s="164"/>
      <c r="D100" s="32">
        <f>IF(D99=0,"",IF(D99&gt;P99,2,IF(D99=P99,1,0)))</f>
        <v>0</v>
      </c>
      <c r="E100" s="32">
        <f>IF(E99=0,"",IF(E99&gt;O99,2,IF(E99=O99,1,0)))</f>
        <v>0</v>
      </c>
      <c r="F100" s="32">
        <f>IF(F99=0,"",IF(F99&gt;N99,2,IF(F99=N99,1,0)))</f>
        <v>0</v>
      </c>
      <c r="G100" s="32">
        <f>IF(G99=0,"",IF(G99&gt;M99,2,IF(G99=M99,1,0)))</f>
        <v>0</v>
      </c>
      <c r="H100" s="123"/>
      <c r="I100" s="24"/>
      <c r="J100" s="25"/>
      <c r="K100" s="26"/>
      <c r="L100" s="123"/>
      <c r="M100" s="32">
        <f>IF(M99=0,"",IF(M99&gt;G99,2,IF(M99=G99,1,0)))</f>
        <v>2</v>
      </c>
      <c r="N100" s="32">
        <f>IF(N99=0,"",IF(N99&gt;F99,2,IF(N99=F99,1,0)))</f>
        <v>2</v>
      </c>
      <c r="O100" s="32">
        <f>IF(O99=0,"",IF(O99&gt;E99,2,IF(E99=O99,1,0)))</f>
        <v>2</v>
      </c>
      <c r="P100" s="32">
        <f>IF(P99=0,"",IF(P99&gt;D99,2,IF(P99=D99,1,0)))</f>
        <v>2</v>
      </c>
      <c r="Q100" s="166"/>
      <c r="R100" s="162"/>
    </row>
    <row r="101" spans="2:108" ht="30" customHeight="1" x14ac:dyDescent="0.25">
      <c r="B101" s="161">
        <v>14</v>
      </c>
      <c r="C101" s="163" t="s">
        <v>70</v>
      </c>
      <c r="D101" s="27">
        <v>94.5</v>
      </c>
      <c r="E101" s="27">
        <v>101.4</v>
      </c>
      <c r="F101" s="27">
        <v>94.5</v>
      </c>
      <c r="G101" s="27">
        <v>99</v>
      </c>
      <c r="H101" s="28">
        <f>IF(SUM(D101:G101)=0,0,SUM(D101:G101))</f>
        <v>389.4</v>
      </c>
      <c r="I101" s="29">
        <f>IF(SUM(D102:H102)=0,0,SUM(D102:H102))</f>
        <v>6</v>
      </c>
      <c r="J101" s="30" t="s">
        <v>15</v>
      </c>
      <c r="K101" s="31">
        <f>IF(SUM(M102:P102)=0,0,SUM(M102:P102))</f>
        <v>2</v>
      </c>
      <c r="L101" s="28">
        <f>IF(SUM(M101:P101)=0,0,SUM(M101:P101))</f>
        <v>384.3</v>
      </c>
      <c r="M101" s="27">
        <v>95.4</v>
      </c>
      <c r="N101" s="27">
        <v>90.8</v>
      </c>
      <c r="O101" s="27">
        <v>100.8</v>
      </c>
      <c r="P101" s="27">
        <v>97.3</v>
      </c>
      <c r="Q101" s="209" t="s">
        <v>112</v>
      </c>
      <c r="R101" s="161">
        <v>15</v>
      </c>
    </row>
    <row r="102" spans="2:108" ht="16.5" customHeight="1" x14ac:dyDescent="0.25">
      <c r="B102" s="162"/>
      <c r="C102" s="164"/>
      <c r="D102" s="32">
        <f>IF(D101=0,"",IF(D101&gt;P101,2,IF(D101=P101,1,0)))</f>
        <v>0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2</v>
      </c>
      <c r="H102" s="123"/>
      <c r="I102" s="24"/>
      <c r="J102" s="25"/>
      <c r="K102" s="26"/>
      <c r="L102" s="123"/>
      <c r="M102" s="32">
        <f>IF(M101=0,"",IF(M101&gt;G101,2,IF(M101=G101,1,0)))</f>
        <v>0</v>
      </c>
      <c r="N102" s="32">
        <f>IF(N101=0,"",IF(N101&gt;F101,2,IF(N101=F101,1,0)))</f>
        <v>0</v>
      </c>
      <c r="O102" s="32">
        <f>IF(O101=0,"",IF(O101&gt;E101,2,IF(E101=O101,1,0)))</f>
        <v>0</v>
      </c>
      <c r="P102" s="32">
        <f>IF(P101=0,"",IF(P101&gt;D101,2,IF(P101=D101,1,0)))</f>
        <v>2</v>
      </c>
      <c r="Q102" s="166"/>
      <c r="R102" s="162"/>
    </row>
    <row r="103" spans="2:108" ht="16.5" customHeight="1" x14ac:dyDescent="0.25">
      <c r="B103" s="33"/>
      <c r="C103" s="167" t="str">
        <f>IF(AND(H103=0,L103=0),"",IF(OR(I103&gt;K103,K103&gt;I103),"kein Stechen erforderlich","Stechen"))</f>
        <v>kein Stechen erforderlich</v>
      </c>
      <c r="D103" s="168"/>
      <c r="E103" s="169"/>
      <c r="F103" s="170" t="s">
        <v>16</v>
      </c>
      <c r="G103" s="171"/>
      <c r="H103" s="34">
        <f>IF(SUM(H97:H102)=0,0,SUM(H97:H102))</f>
        <v>1179.3000000000002</v>
      </c>
      <c r="I103" s="124">
        <f>IF(SUM(I97:I102)=0,0,SUM(I97:I102))</f>
        <v>8</v>
      </c>
      <c r="J103" s="36" t="s">
        <v>15</v>
      </c>
      <c r="K103" s="125">
        <f>IF(SUM(K97:K102)=0,0,SUM(K97:K102))</f>
        <v>16</v>
      </c>
      <c r="L103" s="34">
        <f>IF(SUM(L97:L102)=0,0,SUM(L97:L102))</f>
        <v>1189.8</v>
      </c>
      <c r="M103" s="170" t="s">
        <v>16</v>
      </c>
      <c r="N103" s="171"/>
      <c r="O103" s="172" t="str">
        <f>C103</f>
        <v>kein Stechen erforderlich</v>
      </c>
      <c r="P103" s="173"/>
      <c r="Q103" s="174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53" t="str">
        <f>IF(C103="Stechen",B94,"")</f>
        <v/>
      </c>
      <c r="D105" s="154"/>
      <c r="E105" s="154"/>
      <c r="F105" s="155" t="s">
        <v>17</v>
      </c>
      <c r="G105" s="156"/>
      <c r="H105" s="155" t="s">
        <v>18</v>
      </c>
      <c r="I105" s="157"/>
      <c r="J105" s="156"/>
      <c r="K105" s="155" t="s">
        <v>19</v>
      </c>
      <c r="L105" s="156"/>
      <c r="M105" s="155" t="s">
        <v>20</v>
      </c>
      <c r="N105" s="156"/>
      <c r="O105" s="154" t="str">
        <f>IF(O103="Stechen",M94,"")</f>
        <v/>
      </c>
      <c r="P105" s="154"/>
      <c r="Q105" s="158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75" t="s">
        <v>14</v>
      </c>
      <c r="C106" s="175"/>
      <c r="D106" s="176" t="s">
        <v>21</v>
      </c>
      <c r="E106" s="176"/>
      <c r="F106" s="41">
        <v>1</v>
      </c>
      <c r="G106" s="42">
        <v>2</v>
      </c>
      <c r="H106" s="41">
        <v>3</v>
      </c>
      <c r="I106" s="177">
        <v>4</v>
      </c>
      <c r="J106" s="178"/>
      <c r="K106" s="41">
        <v>5</v>
      </c>
      <c r="L106" s="42">
        <v>6</v>
      </c>
      <c r="M106" s="41">
        <v>7</v>
      </c>
      <c r="N106" s="42">
        <v>8</v>
      </c>
      <c r="O106" s="176" t="s">
        <v>21</v>
      </c>
      <c r="P106" s="176"/>
      <c r="Q106" s="179" t="s">
        <v>14</v>
      </c>
      <c r="R106" s="179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45">
        <f>IF(SUM(F108,H108,K108,M108)=0,0,SUM(F108,H108,K108,M108))</f>
        <v>0</v>
      </c>
      <c r="C107" s="136" t="s">
        <v>22</v>
      </c>
      <c r="D107" s="138" t="s">
        <v>23</v>
      </c>
      <c r="E107" s="138"/>
      <c r="F107" s="43"/>
      <c r="G107" s="121"/>
      <c r="H107" s="43"/>
      <c r="I107" s="139"/>
      <c r="J107" s="140"/>
      <c r="K107" s="43"/>
      <c r="L107" s="121"/>
      <c r="M107" s="43"/>
      <c r="N107" s="121"/>
      <c r="O107" s="141" t="s">
        <v>23</v>
      </c>
      <c r="P107" s="138"/>
      <c r="Q107" s="149" t="s">
        <v>22</v>
      </c>
      <c r="R107" s="145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46"/>
      <c r="C108" s="137"/>
      <c r="D108" s="138" t="s">
        <v>14</v>
      </c>
      <c r="E108" s="142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159" t="str">
        <f>IF(I107="","",IF(I107&gt;H107,2,IF(I107=H107,1,0)))</f>
        <v/>
      </c>
      <c r="J108" s="160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41" t="s">
        <v>14</v>
      </c>
      <c r="P108" s="138"/>
      <c r="Q108" s="150"/>
      <c r="R108" s="146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45">
        <f>IF(SUM(F110,H110,K110,M110)=0,0,SUM(F110,H110,K110,M110))</f>
        <v>0</v>
      </c>
      <c r="C109" s="136" t="s">
        <v>24</v>
      </c>
      <c r="D109" s="138" t="s">
        <v>23</v>
      </c>
      <c r="E109" s="138"/>
      <c r="F109" s="43"/>
      <c r="G109" s="121"/>
      <c r="H109" s="43"/>
      <c r="I109" s="139"/>
      <c r="J109" s="140"/>
      <c r="K109" s="43"/>
      <c r="L109" s="121"/>
      <c r="M109" s="43"/>
      <c r="N109" s="121"/>
      <c r="O109" s="141" t="s">
        <v>23</v>
      </c>
      <c r="P109" s="138"/>
      <c r="Q109" s="149" t="s">
        <v>24</v>
      </c>
      <c r="R109" s="145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46"/>
      <c r="C110" s="137"/>
      <c r="D110" s="138" t="s">
        <v>14</v>
      </c>
      <c r="E110" s="142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43" t="str">
        <f>IF(I109="","",IF(I109&gt;H109,2,IF(I109=H109,1,0)))</f>
        <v/>
      </c>
      <c r="J110" s="144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41" t="s">
        <v>14</v>
      </c>
      <c r="P110" s="138"/>
      <c r="Q110" s="150"/>
      <c r="R110" s="146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45">
        <f>IF(SUM(F112,H112,K112,M112)=0,0,SUM(F112,H112,K112,M112))</f>
        <v>0</v>
      </c>
      <c r="C111" s="136" t="s">
        <v>25</v>
      </c>
      <c r="D111" s="138" t="s">
        <v>23</v>
      </c>
      <c r="E111" s="138"/>
      <c r="F111" s="49"/>
      <c r="G111" s="50"/>
      <c r="H111" s="49"/>
      <c r="I111" s="147"/>
      <c r="J111" s="148"/>
      <c r="K111" s="49"/>
      <c r="L111" s="50"/>
      <c r="M111" s="49"/>
      <c r="N111" s="50"/>
      <c r="O111" s="141" t="s">
        <v>23</v>
      </c>
      <c r="P111" s="138"/>
      <c r="Q111" s="149" t="s">
        <v>25</v>
      </c>
      <c r="R111" s="145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46"/>
      <c r="C112" s="137"/>
      <c r="D112" s="138" t="s">
        <v>14</v>
      </c>
      <c r="E112" s="138"/>
      <c r="F112" s="51" t="str">
        <f>IF(F111="","",IF(F111&gt;G111,2,IF(F111=G111,1,0)))</f>
        <v/>
      </c>
      <c r="G112" s="122" t="str">
        <f>IF(G111="","",IF(G111&gt;F111,2,IF(G111=F111,1,0)))</f>
        <v/>
      </c>
      <c r="H112" s="51" t="str">
        <f>IF(H111="","",IF(H111&gt;I111,2,IF(H111=I111,1,0)))</f>
        <v/>
      </c>
      <c r="I112" s="151" t="str">
        <f>IF(I111="","",IF(I111&gt;H111,2,IF(I111=H111,1,0)))</f>
        <v/>
      </c>
      <c r="J112" s="152" t="str">
        <f>IF(J111="","",IF(J111&gt;I111,2,IF(J111=I111,1,"")))</f>
        <v/>
      </c>
      <c r="K112" s="51" t="str">
        <f>IF(K111="","",IF(K111&gt;L111,2,IF(K111=L111,1,0)))</f>
        <v/>
      </c>
      <c r="L112" s="122" t="str">
        <f>IF(L111="","",IF(L111&gt;K111,2,IF(L111=K111,1,0)))</f>
        <v/>
      </c>
      <c r="M112" s="51" t="str">
        <f>IF(M111="","",IF(M111&gt;N111,2,IF(M111=N111,1,0)))</f>
        <v/>
      </c>
      <c r="N112" s="122" t="str">
        <f>IF(N111="","",IF(N111&gt;M111,2,IF(N111=M111,1,0)))</f>
        <v/>
      </c>
      <c r="O112" s="138" t="s">
        <v>14</v>
      </c>
      <c r="P112" s="138"/>
      <c r="Q112" s="150"/>
      <c r="R112" s="146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120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  <row r="114" spans="2:108" ht="16.5" customHeight="1" x14ac:dyDescent="0.25">
      <c r="C114" s="2" t="s">
        <v>0</v>
      </c>
      <c r="D114" s="180" t="s">
        <v>1</v>
      </c>
      <c r="E114" s="180"/>
      <c r="F114" s="180"/>
      <c r="G114" s="6">
        <f>$G$2</f>
        <v>7</v>
      </c>
      <c r="H114" s="181" t="s">
        <v>2</v>
      </c>
      <c r="I114" s="181"/>
      <c r="J114" s="182">
        <v>43512</v>
      </c>
      <c r="K114" s="183"/>
      <c r="L114" s="183"/>
      <c r="M114" s="183"/>
      <c r="N114" s="2" t="s">
        <v>3</v>
      </c>
      <c r="O114" s="184" t="s">
        <v>133</v>
      </c>
      <c r="P114" s="184"/>
      <c r="Q114" s="184"/>
    </row>
    <row r="115" spans="2:108" ht="19.5" customHeight="1" x14ac:dyDescent="0.25"/>
    <row r="116" spans="2:108" ht="19.5" customHeight="1" x14ac:dyDescent="0.25">
      <c r="D116" s="190" t="str">
        <f>$D$4</f>
        <v>LUFTGEWEHR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</row>
    <row r="117" spans="2:108" ht="19.5" customHeight="1" x14ac:dyDescent="0.25">
      <c r="D117" s="192" t="str">
        <f>$D$5</f>
        <v>SAISON 2018 / 19</v>
      </c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Y117" s="1"/>
    </row>
    <row r="118" spans="2:108" ht="19.5" customHeight="1" x14ac:dyDescent="0.25">
      <c r="D118" s="190" t="str">
        <f>$D$6</f>
        <v>Landesliga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</row>
    <row r="120" spans="2:108" ht="16.5" customHeight="1" x14ac:dyDescent="0.25">
      <c r="D120" s="193" t="s">
        <v>1</v>
      </c>
      <c r="E120" s="194"/>
      <c r="F120" s="194"/>
      <c r="G120" s="194"/>
      <c r="H120" s="194"/>
      <c r="I120" s="6">
        <f>$G$2</f>
        <v>7</v>
      </c>
      <c r="J120" s="127"/>
      <c r="K120" s="195" t="s">
        <v>6</v>
      </c>
      <c r="L120" s="195"/>
      <c r="M120" s="195"/>
      <c r="N120" s="6">
        <v>5</v>
      </c>
      <c r="O120" s="8"/>
      <c r="P120" s="9"/>
    </row>
    <row r="121" spans="2:108" ht="8.25" customHeight="1" x14ac:dyDescent="0.25"/>
    <row r="122" spans="2:108" ht="16.5" customHeight="1" x14ac:dyDescent="0.25">
      <c r="B122" s="196" t="s">
        <v>50</v>
      </c>
      <c r="C122" s="197"/>
      <c r="D122" s="197"/>
      <c r="E122" s="197"/>
      <c r="F122" s="197"/>
      <c r="G122" s="198"/>
      <c r="H122" s="10">
        <f>IF(I131=0,0,IF(I131&gt;K131,3,IF(AND(I131=K131,I141=K141),1,I141)))</f>
        <v>3</v>
      </c>
      <c r="I122" s="199" t="s">
        <v>7</v>
      </c>
      <c r="J122" s="199"/>
      <c r="K122" s="199"/>
      <c r="L122" s="10">
        <f>IF(K131=0,0,IF(K131&gt;I131,3,IF(AND(K131=I131,K141=I141),1,K141)))</f>
        <v>0</v>
      </c>
      <c r="M122" s="196" t="s">
        <v>52</v>
      </c>
      <c r="N122" s="197"/>
      <c r="O122" s="197"/>
      <c r="P122" s="197"/>
      <c r="Q122" s="197"/>
      <c r="R122" s="198"/>
    </row>
    <row r="123" spans="2:108" ht="16.5" customHeight="1" thickBot="1" x14ac:dyDescent="0.3">
      <c r="C123" t="s">
        <v>124</v>
      </c>
    </row>
    <row r="124" spans="2:108" ht="16.5" customHeight="1" thickBot="1" x14ac:dyDescent="0.3">
      <c r="B124" s="11" t="s">
        <v>8</v>
      </c>
      <c r="C124" s="12" t="s">
        <v>9</v>
      </c>
      <c r="D124" s="13" t="s">
        <v>10</v>
      </c>
      <c r="E124" s="13" t="s">
        <v>11</v>
      </c>
      <c r="F124" s="13" t="s">
        <v>12</v>
      </c>
      <c r="G124" s="13" t="s">
        <v>13</v>
      </c>
      <c r="H124" s="12" t="s">
        <v>14</v>
      </c>
      <c r="I124" s="14"/>
      <c r="J124" s="14"/>
      <c r="K124" s="14"/>
      <c r="L124" s="15"/>
      <c r="M124" s="13" t="s">
        <v>13</v>
      </c>
      <c r="N124" s="13" t="s">
        <v>12</v>
      </c>
      <c r="O124" s="13" t="s">
        <v>11</v>
      </c>
      <c r="P124" s="13" t="s">
        <v>10</v>
      </c>
      <c r="Q124" s="15" t="s">
        <v>9</v>
      </c>
      <c r="R124" s="16" t="s">
        <v>8</v>
      </c>
    </row>
    <row r="125" spans="2:108" ht="30" customHeight="1" x14ac:dyDescent="0.25">
      <c r="B125" s="185">
        <v>2</v>
      </c>
      <c r="C125" s="163" t="s">
        <v>77</v>
      </c>
      <c r="D125" s="17">
        <v>95.8</v>
      </c>
      <c r="E125" s="17">
        <v>95.7</v>
      </c>
      <c r="F125" s="17">
        <v>97.2</v>
      </c>
      <c r="G125" s="17">
        <v>98.3</v>
      </c>
      <c r="H125" s="18">
        <f>IF(SUM(D125:G125)=0,0,SUM(D125:G125))</f>
        <v>387</v>
      </c>
      <c r="I125" s="19">
        <f>IF(SUM(D126:H126)=0,0,SUM(D126:H126))</f>
        <v>0</v>
      </c>
      <c r="J125" s="20" t="s">
        <v>15</v>
      </c>
      <c r="K125" s="21">
        <f>IF(SUM(M126:P126)=0,0,SUM(M126:P126))</f>
        <v>8</v>
      </c>
      <c r="L125" s="18">
        <f>IF(SUM(M125:P125)=0,0,SUM(M125:P125))</f>
        <v>396.70000000000005</v>
      </c>
      <c r="M125" s="17">
        <v>98.7</v>
      </c>
      <c r="N125" s="17">
        <v>99.6</v>
      </c>
      <c r="O125" s="17">
        <v>99</v>
      </c>
      <c r="P125" s="17">
        <v>99.4</v>
      </c>
      <c r="Q125" s="210" t="s">
        <v>91</v>
      </c>
      <c r="R125" s="185">
        <v>3</v>
      </c>
    </row>
    <row r="126" spans="2:108" ht="16.5" customHeight="1" x14ac:dyDescent="0.25">
      <c r="B126" s="162"/>
      <c r="C126" s="164"/>
      <c r="D126" s="22">
        <f>IF(D125=0,"",IF(D125&gt;P125,2,IF(D125=P125,1,0)))</f>
        <v>0</v>
      </c>
      <c r="E126" s="22">
        <f>IF(E125=0,"",IF(E125&gt;O125,2,IF(E125=O125,1,0)))</f>
        <v>0</v>
      </c>
      <c r="F126" s="22">
        <f>IF(F125=0,"",IF(F125&gt;N125,2,IF(F125=N125,1,0)))</f>
        <v>0</v>
      </c>
      <c r="G126" s="22">
        <f>IF(G125=0,"",IF(G125&gt;M125,2,IF(G125=M125,1,0)))</f>
        <v>0</v>
      </c>
      <c r="H126" s="123"/>
      <c r="I126" s="24"/>
      <c r="J126" s="25"/>
      <c r="K126" s="26"/>
      <c r="L126" s="123"/>
      <c r="M126" s="22">
        <f>IF(M125=0,"",IF(M125&gt;G125,2,IF(M125=G125,1,0)))</f>
        <v>2</v>
      </c>
      <c r="N126" s="22">
        <f>IF(N125=0,"",IF(N125&gt;F125,2,IF(N125=F125,1,0)))</f>
        <v>2</v>
      </c>
      <c r="O126" s="22">
        <f>IF(O125=0,"",IF(O125&gt;E125,2,IF(E125=O125,1,0)))</f>
        <v>2</v>
      </c>
      <c r="P126" s="22">
        <f>IF(P125=0,"",IF(P125&gt;D125,2,IF(P125=D125,1,0)))</f>
        <v>2</v>
      </c>
      <c r="Q126" s="189"/>
      <c r="R126" s="162"/>
    </row>
    <row r="127" spans="2:108" ht="30" customHeight="1" x14ac:dyDescent="0.25">
      <c r="B127" s="161">
        <v>4</v>
      </c>
      <c r="C127" s="163" t="s">
        <v>97</v>
      </c>
      <c r="D127" s="27">
        <v>94.2</v>
      </c>
      <c r="E127" s="27">
        <v>101</v>
      </c>
      <c r="F127" s="27">
        <v>95.7</v>
      </c>
      <c r="G127" s="27">
        <v>93.9</v>
      </c>
      <c r="H127" s="28">
        <f>IF(SUM(D127:G127)=0,0,SUM(D127:G127))</f>
        <v>384.79999999999995</v>
      </c>
      <c r="I127" s="29">
        <f>IF(SUM(D128:H128)=0,0,SUM(D128:H128))</f>
        <v>8</v>
      </c>
      <c r="J127" s="30" t="s">
        <v>15</v>
      </c>
      <c r="K127" s="31">
        <f>IF(SUM(M128:P128)=0,0,SUM(M128:P128))</f>
        <v>0</v>
      </c>
      <c r="L127" s="28">
        <f>IF(SUM(M127:P127)=0,0,SUM(M127:P127))</f>
        <v>371.00000000000006</v>
      </c>
      <c r="M127" s="27">
        <v>92.2</v>
      </c>
      <c r="N127" s="27">
        <v>94.6</v>
      </c>
      <c r="O127" s="27">
        <v>94.4</v>
      </c>
      <c r="P127" s="27">
        <v>89.8</v>
      </c>
      <c r="Q127" s="209" t="s">
        <v>99</v>
      </c>
      <c r="R127" s="161">
        <v>5</v>
      </c>
    </row>
    <row r="128" spans="2:108" ht="16.5" customHeight="1" x14ac:dyDescent="0.25">
      <c r="B128" s="162"/>
      <c r="C128" s="164"/>
      <c r="D128" s="32">
        <f>IF(D127=0,"",IF(D127&gt;P127,2,IF(D127=P127,1,0)))</f>
        <v>2</v>
      </c>
      <c r="E128" s="32">
        <f>IF(E127=0,"",IF(E127&gt;O127,2,IF(E127=O127,1,0)))</f>
        <v>2</v>
      </c>
      <c r="F128" s="32">
        <f>IF(F127=0,"",IF(F127&gt;N127,2,IF(F127=N127,1,0)))</f>
        <v>2</v>
      </c>
      <c r="G128" s="32">
        <f>IF(G127=0,"",IF(G127&gt;M127,2,IF(G127=M127,1,0)))</f>
        <v>2</v>
      </c>
      <c r="H128" s="123"/>
      <c r="I128" s="24"/>
      <c r="J128" s="25"/>
      <c r="K128" s="26"/>
      <c r="L128" s="123"/>
      <c r="M128" s="32">
        <f>IF(M127=0,"",IF(M127&gt;G127,2,IF(M127=G127,1,0)))</f>
        <v>0</v>
      </c>
      <c r="N128" s="32">
        <f>IF(N127=0,"",IF(N127&gt;F127,2,IF(N127=F127,1,0)))</f>
        <v>0</v>
      </c>
      <c r="O128" s="32">
        <f>IF(O127=0,"",IF(O127&gt;E127,2,IF(E127=O127,1,0)))</f>
        <v>0</v>
      </c>
      <c r="P128" s="32">
        <f>IF(P127=0,"",IF(P127&gt;D127,2,IF(P127=D127,1,0)))</f>
        <v>0</v>
      </c>
      <c r="Q128" s="166"/>
      <c r="R128" s="162"/>
    </row>
    <row r="129" spans="2:108" ht="30" customHeight="1" x14ac:dyDescent="0.25">
      <c r="B129" s="161">
        <v>6</v>
      </c>
      <c r="C129" s="163" t="s">
        <v>81</v>
      </c>
      <c r="D129" s="27">
        <v>95</v>
      </c>
      <c r="E129" s="27">
        <v>96.3</v>
      </c>
      <c r="F129" s="27">
        <v>95.9</v>
      </c>
      <c r="G129" s="27">
        <v>98.1</v>
      </c>
      <c r="H129" s="28">
        <f>IF(SUM(D129:G129)=0,0,SUM(D129:G129))</f>
        <v>385.30000000000007</v>
      </c>
      <c r="I129" s="29">
        <f>IF(SUM(D130:H130)=0,0,SUM(D130:H130))</f>
        <v>6</v>
      </c>
      <c r="J129" s="30" t="s">
        <v>15</v>
      </c>
      <c r="K129" s="31">
        <f>IF(SUM(M130:P130)=0,0,SUM(M130:P130))</f>
        <v>2</v>
      </c>
      <c r="L129" s="28">
        <f>IF(SUM(M129:P129)=0,0,SUM(M129:P129))</f>
        <v>378.70000000000005</v>
      </c>
      <c r="M129" s="27">
        <v>98.3</v>
      </c>
      <c r="N129" s="27">
        <v>94.7</v>
      </c>
      <c r="O129" s="27">
        <v>92.3</v>
      </c>
      <c r="P129" s="27">
        <v>93.4</v>
      </c>
      <c r="Q129" s="209" t="s">
        <v>115</v>
      </c>
      <c r="R129" s="161">
        <v>7</v>
      </c>
    </row>
    <row r="130" spans="2:108" ht="16.5" customHeight="1" x14ac:dyDescent="0.25">
      <c r="B130" s="162"/>
      <c r="C130" s="164"/>
      <c r="D130" s="32">
        <f>IF(D129=0,"",IF(D129&gt;P129,2,IF(D129=P129,1,0)))</f>
        <v>2</v>
      </c>
      <c r="E130" s="32">
        <f>IF(E129=0,"",IF(E129&gt;O129,2,IF(E129=O129,1,0)))</f>
        <v>2</v>
      </c>
      <c r="F130" s="32">
        <f>IF(F129=0,"",IF(F129&gt;N129,2,IF(F129=N129,1,0)))</f>
        <v>2</v>
      </c>
      <c r="G130" s="32">
        <f>IF(G129=0,"",IF(G129&gt;M129,2,IF(G129=M129,1,0)))</f>
        <v>0</v>
      </c>
      <c r="H130" s="123"/>
      <c r="I130" s="24"/>
      <c r="J130" s="25"/>
      <c r="K130" s="26"/>
      <c r="L130" s="123"/>
      <c r="M130" s="32">
        <f>IF(M129=0,"",IF(M129&gt;G129,2,IF(M129=G129,1,0)))</f>
        <v>2</v>
      </c>
      <c r="N130" s="32">
        <f>IF(N129=0,"",IF(N129&gt;F129,2,IF(N129=F129,1,0)))</f>
        <v>0</v>
      </c>
      <c r="O130" s="32">
        <f>IF(O129=0,"",IF(O129&gt;E129,2,IF(E129=O129,1,0)))</f>
        <v>0</v>
      </c>
      <c r="P130" s="32">
        <f>IF(P129=0,"",IF(P129&gt;D129,2,IF(P129=D129,1,0)))</f>
        <v>0</v>
      </c>
      <c r="Q130" s="166"/>
      <c r="R130" s="162"/>
    </row>
    <row r="131" spans="2:108" ht="16.5" customHeight="1" x14ac:dyDescent="0.25">
      <c r="B131" s="33"/>
      <c r="C131" s="167" t="str">
        <f>IF(AND(H131=0,L131=0),"",IF(OR(I131&gt;K131,K131&gt;I131),"kein Stechen erforderlich","Stechen"))</f>
        <v>kein Stechen erforderlich</v>
      </c>
      <c r="D131" s="168"/>
      <c r="E131" s="169"/>
      <c r="F131" s="170" t="s">
        <v>16</v>
      </c>
      <c r="G131" s="171"/>
      <c r="H131" s="34">
        <f>IF(SUM(H125:H130)=0,0,SUM(H125:H130))</f>
        <v>1157.0999999999999</v>
      </c>
      <c r="I131" s="124">
        <f>IF(SUM(I125:I130)=0,0,SUM(I125:I130))</f>
        <v>14</v>
      </c>
      <c r="J131" s="36" t="s">
        <v>15</v>
      </c>
      <c r="K131" s="125">
        <f>IF(SUM(K125:K130)=0,0,SUM(K125:K130))</f>
        <v>10</v>
      </c>
      <c r="L131" s="34">
        <f>IF(SUM(L125:L130)=0,0,SUM(L125:L130))</f>
        <v>1146.4000000000001</v>
      </c>
      <c r="M131" s="170" t="s">
        <v>16</v>
      </c>
      <c r="N131" s="171"/>
      <c r="O131" s="172" t="str">
        <f>C131</f>
        <v>kein Stechen erforderlich</v>
      </c>
      <c r="P131" s="173"/>
      <c r="Q131" s="174"/>
      <c r="R131" s="33"/>
      <c r="Y131" s="38"/>
      <c r="Z131" s="39"/>
      <c r="AA131" s="39"/>
      <c r="AB131" s="39"/>
      <c r="AC131" s="39"/>
      <c r="AE131" s="40"/>
      <c r="AF131" s="40"/>
      <c r="AG131" s="40"/>
      <c r="AH131" s="40"/>
      <c r="AI131" s="40"/>
      <c r="AK131" s="40"/>
      <c r="AL131" s="40"/>
      <c r="AM131" s="40"/>
      <c r="AN131" s="40"/>
      <c r="AO131" s="40"/>
      <c r="AQ131" s="40"/>
      <c r="AR131" s="40"/>
      <c r="AS131" s="40"/>
      <c r="AT131" s="40"/>
      <c r="AU131" s="40"/>
      <c r="AW131" s="40"/>
      <c r="AX131" s="40"/>
      <c r="AY131" s="40"/>
      <c r="AZ131" s="40"/>
      <c r="BA131" s="40"/>
      <c r="BC131" s="40"/>
      <c r="BD131" s="40"/>
      <c r="BE131" s="40"/>
      <c r="BF131" s="40"/>
      <c r="BG131" s="40"/>
      <c r="BI131" s="40"/>
      <c r="BJ131" s="40"/>
      <c r="BK131" s="40"/>
      <c r="BL131" s="40"/>
      <c r="BM131" s="40"/>
      <c r="BO131" s="40"/>
      <c r="BP131" s="40"/>
      <c r="BQ131" s="40"/>
      <c r="BR131" s="40"/>
      <c r="BS131" s="40"/>
      <c r="BU131" s="40"/>
      <c r="BV131" s="40"/>
      <c r="BW131" s="40"/>
      <c r="BX131" s="40"/>
      <c r="BY131" s="40"/>
      <c r="CA131" s="40"/>
      <c r="CB131" s="40"/>
      <c r="CC131" s="40"/>
      <c r="CD131" s="40"/>
      <c r="CE131" s="40"/>
      <c r="CG131" s="40"/>
      <c r="CH131" s="40"/>
      <c r="CI131" s="40"/>
      <c r="CJ131" s="40"/>
      <c r="CK131" s="40"/>
      <c r="CM131" s="40"/>
      <c r="CN131" s="40"/>
      <c r="CO131" s="40"/>
      <c r="CP131" s="40"/>
      <c r="CQ131" s="40"/>
      <c r="CS131" s="40"/>
      <c r="CT131" s="40"/>
      <c r="CU131" s="40"/>
      <c r="CV131" s="40"/>
      <c r="CW131" s="40"/>
      <c r="CY131" s="40"/>
      <c r="CZ131" s="40"/>
      <c r="DA131" s="40"/>
      <c r="DB131" s="40"/>
      <c r="DC131" s="40"/>
    </row>
    <row r="132" spans="2:108" ht="16.5" customHeight="1" thickBot="1" x14ac:dyDescent="0.3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Y132" s="38"/>
      <c r="Z132" s="39"/>
      <c r="AA132" s="39"/>
      <c r="AB132" s="39"/>
      <c r="AC132" s="39"/>
      <c r="AE132" s="40"/>
      <c r="AF132" s="40"/>
      <c r="AG132" s="40"/>
      <c r="AH132" s="40"/>
      <c r="AI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W132" s="40"/>
      <c r="AX132" s="40"/>
      <c r="AY132" s="40"/>
      <c r="AZ132" s="40"/>
      <c r="BA132" s="40"/>
      <c r="BC132" s="40"/>
      <c r="BD132" s="40"/>
      <c r="BE132" s="40"/>
      <c r="BF132" s="40"/>
      <c r="BG132" s="40"/>
      <c r="BI132" s="40"/>
      <c r="BJ132" s="40"/>
      <c r="BK132" s="40"/>
      <c r="BL132" s="40"/>
      <c r="BM132" s="40"/>
      <c r="BO132" s="40"/>
      <c r="BP132" s="40"/>
      <c r="BQ132" s="40"/>
      <c r="BR132" s="40"/>
      <c r="BS132" s="40"/>
      <c r="BU132" s="40"/>
      <c r="BV132" s="40"/>
      <c r="BW132" s="40"/>
      <c r="BX132" s="40"/>
      <c r="BY132" s="40"/>
      <c r="CA132" s="40"/>
      <c r="CB132" s="40"/>
      <c r="CC132" s="40"/>
      <c r="CD132" s="40"/>
      <c r="CE132" s="40"/>
      <c r="CG132" s="40"/>
      <c r="CH132" s="40"/>
      <c r="CI132" s="40"/>
      <c r="CJ132" s="40"/>
      <c r="CK132" s="40"/>
      <c r="CM132" s="40"/>
      <c r="CN132" s="40"/>
      <c r="CO132" s="40"/>
      <c r="CP132" s="40"/>
      <c r="CQ132" s="40"/>
      <c r="CS132" s="40"/>
      <c r="CT132" s="40"/>
      <c r="CU132" s="40"/>
      <c r="CV132" s="40"/>
      <c r="CW132" s="40"/>
      <c r="CY132" s="40"/>
      <c r="CZ132" s="40"/>
      <c r="DA132" s="40"/>
      <c r="DB132" s="40"/>
      <c r="DC132" s="40"/>
    </row>
    <row r="133" spans="2:108" ht="16.5" customHeight="1" thickBot="1" x14ac:dyDescent="0.3">
      <c r="C133" s="153" t="str">
        <f>IF(C131="Stechen",B122,"")</f>
        <v/>
      </c>
      <c r="D133" s="154"/>
      <c r="E133" s="154"/>
      <c r="F133" s="155" t="s">
        <v>17</v>
      </c>
      <c r="G133" s="156"/>
      <c r="H133" s="155" t="s">
        <v>18</v>
      </c>
      <c r="I133" s="157"/>
      <c r="J133" s="156"/>
      <c r="K133" s="155" t="s">
        <v>19</v>
      </c>
      <c r="L133" s="156"/>
      <c r="M133" s="155" t="s">
        <v>20</v>
      </c>
      <c r="N133" s="156"/>
      <c r="O133" s="154" t="str">
        <f>IF(O131="Stechen",M122,"")</f>
        <v/>
      </c>
      <c r="P133" s="154"/>
      <c r="Q133" s="158"/>
      <c r="Y133" s="38"/>
      <c r="Z133" s="39"/>
      <c r="AA133" s="39"/>
      <c r="AB133" s="39"/>
      <c r="AC133" s="39"/>
      <c r="AE133" s="40"/>
      <c r="AF133" s="40"/>
      <c r="AG133" s="40"/>
      <c r="AH133" s="40"/>
      <c r="AI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W133" s="40"/>
      <c r="AX133" s="40"/>
      <c r="AY133" s="40"/>
      <c r="AZ133" s="40"/>
      <c r="BA133" s="40"/>
      <c r="BC133" s="40"/>
      <c r="BD133" s="40"/>
      <c r="BE133" s="40"/>
      <c r="BF133" s="40"/>
      <c r="BG133" s="40"/>
      <c r="BI133" s="40"/>
      <c r="BJ133" s="40"/>
      <c r="BK133" s="40"/>
      <c r="BL133" s="40"/>
      <c r="BM133" s="40"/>
      <c r="BO133" s="40"/>
      <c r="BP133" s="40"/>
      <c r="BQ133" s="40"/>
      <c r="BR133" s="40"/>
      <c r="BS133" s="40"/>
      <c r="BU133" s="40"/>
      <c r="BV133" s="40"/>
      <c r="BW133" s="40"/>
      <c r="BX133" s="40"/>
      <c r="BY133" s="40"/>
      <c r="CA133" s="40"/>
      <c r="CB133" s="40"/>
      <c r="CC133" s="40"/>
      <c r="CD133" s="40"/>
      <c r="CE133" s="40"/>
      <c r="CG133" s="40"/>
      <c r="CH133" s="40"/>
      <c r="CI133" s="40"/>
      <c r="CJ133" s="40"/>
      <c r="CK133" s="40"/>
      <c r="CM133" s="40"/>
      <c r="CN133" s="40"/>
      <c r="CO133" s="40"/>
      <c r="CP133" s="40"/>
      <c r="CQ133" s="40"/>
      <c r="CS133" s="40"/>
      <c r="CT133" s="40"/>
      <c r="CU133" s="40"/>
      <c r="CV133" s="40"/>
      <c r="CW133" s="40"/>
      <c r="CY133" s="40"/>
      <c r="CZ133" s="40"/>
      <c r="DA133" s="40"/>
      <c r="DB133" s="40"/>
      <c r="DC133" s="40"/>
    </row>
    <row r="134" spans="2:108" ht="16.5" customHeight="1" x14ac:dyDescent="0.25">
      <c r="B134" s="175" t="s">
        <v>14</v>
      </c>
      <c r="C134" s="175"/>
      <c r="D134" s="176" t="s">
        <v>21</v>
      </c>
      <c r="E134" s="176"/>
      <c r="F134" s="41">
        <v>1</v>
      </c>
      <c r="G134" s="42">
        <v>2</v>
      </c>
      <c r="H134" s="41">
        <v>3</v>
      </c>
      <c r="I134" s="177">
        <v>4</v>
      </c>
      <c r="J134" s="178"/>
      <c r="K134" s="41">
        <v>5</v>
      </c>
      <c r="L134" s="42">
        <v>6</v>
      </c>
      <c r="M134" s="41">
        <v>7</v>
      </c>
      <c r="N134" s="42">
        <v>8</v>
      </c>
      <c r="O134" s="176" t="s">
        <v>21</v>
      </c>
      <c r="P134" s="176"/>
      <c r="Q134" s="179" t="s">
        <v>14</v>
      </c>
      <c r="R134" s="179"/>
      <c r="Y134" s="38"/>
      <c r="Z134" s="39"/>
      <c r="AA134" s="39"/>
      <c r="AB134" s="39"/>
      <c r="AC134" s="39"/>
      <c r="AE134" s="40"/>
      <c r="AF134" s="40"/>
      <c r="AG134" s="40"/>
      <c r="AH134" s="40"/>
      <c r="AI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W134" s="40"/>
      <c r="AX134" s="40"/>
      <c r="AY134" s="40"/>
      <c r="AZ134" s="40"/>
      <c r="BA134" s="40"/>
      <c r="BC134" s="40"/>
      <c r="BD134" s="40"/>
      <c r="BE134" s="40"/>
      <c r="BF134" s="40"/>
      <c r="BG134" s="40"/>
      <c r="BI134" s="40"/>
      <c r="BJ134" s="40"/>
      <c r="BK134" s="40"/>
      <c r="BL134" s="40"/>
      <c r="BM134" s="40"/>
      <c r="BO134" s="40"/>
      <c r="BP134" s="40"/>
      <c r="BQ134" s="40"/>
      <c r="BR134" s="40"/>
      <c r="BS134" s="40"/>
      <c r="BU134" s="40"/>
      <c r="BV134" s="40"/>
      <c r="BW134" s="40"/>
      <c r="BX134" s="40"/>
      <c r="BY134" s="40"/>
      <c r="CA134" s="40"/>
      <c r="CB134" s="40"/>
      <c r="CC134" s="40"/>
      <c r="CD134" s="40"/>
      <c r="CE134" s="40"/>
      <c r="CG134" s="40"/>
      <c r="CH134" s="40"/>
      <c r="CI134" s="40"/>
      <c r="CJ134" s="40"/>
      <c r="CK134" s="40"/>
      <c r="CM134" s="40"/>
      <c r="CN134" s="40"/>
      <c r="CO134" s="40"/>
      <c r="CP134" s="40"/>
      <c r="CQ134" s="40"/>
      <c r="CS134" s="40"/>
      <c r="CT134" s="40"/>
      <c r="CU134" s="40"/>
      <c r="CV134" s="40"/>
      <c r="CW134" s="40"/>
      <c r="CY134" s="40"/>
      <c r="CZ134" s="40"/>
      <c r="DA134" s="40"/>
      <c r="DB134" s="40"/>
      <c r="DC134" s="40"/>
    </row>
    <row r="135" spans="2:108" ht="16.5" customHeight="1" x14ac:dyDescent="0.25">
      <c r="B135" s="145">
        <f>IF(SUM(F136,H136,K136,M136)=0,0,SUM(F136,H136,K136,M136))</f>
        <v>0</v>
      </c>
      <c r="C135" s="136" t="s">
        <v>22</v>
      </c>
      <c r="D135" s="138" t="s">
        <v>23</v>
      </c>
      <c r="E135" s="138"/>
      <c r="F135" s="43"/>
      <c r="G135" s="121"/>
      <c r="H135" s="43"/>
      <c r="I135" s="139"/>
      <c r="J135" s="140"/>
      <c r="K135" s="43"/>
      <c r="L135" s="121"/>
      <c r="M135" s="43"/>
      <c r="N135" s="121"/>
      <c r="O135" s="141" t="s">
        <v>23</v>
      </c>
      <c r="P135" s="138"/>
      <c r="Q135" s="149" t="s">
        <v>22</v>
      </c>
      <c r="R135" s="145">
        <f>IF(SUM(N136,L136,I136,G136)=0,0,SUM(N136,L136,I136,G136))</f>
        <v>0</v>
      </c>
      <c r="Y135" s="38"/>
      <c r="Z135" s="39"/>
      <c r="AA135" s="39"/>
      <c r="AB135" s="39"/>
      <c r="AC135" s="39"/>
      <c r="AD135" s="39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</row>
    <row r="136" spans="2:108" ht="16.5" customHeight="1" x14ac:dyDescent="0.25">
      <c r="B136" s="146"/>
      <c r="C136" s="137"/>
      <c r="D136" s="138" t="s">
        <v>14</v>
      </c>
      <c r="E136" s="142"/>
      <c r="F136" s="45" t="str">
        <f>IF(F135="","",IF(F135&gt;G135,2,IF(F135=G135,1,0)))</f>
        <v/>
      </c>
      <c r="G136" s="46" t="str">
        <f>IF(G135="","",IF(G135&gt;F135,2,IF(G135=F135,1,0)))</f>
        <v/>
      </c>
      <c r="H136" s="45" t="str">
        <f>IF(H135="","",IF(H135&gt;I135,2,IF(H135=I135,1,0)))</f>
        <v/>
      </c>
      <c r="I136" s="159" t="str">
        <f>IF(I135="","",IF(I135&gt;H135,2,IF(I135=H135,1,0)))</f>
        <v/>
      </c>
      <c r="J136" s="160" t="str">
        <f>IF(J135="","",IF(J135&gt;I135,2,IF(J135=I135,1,"")))</f>
        <v/>
      </c>
      <c r="K136" s="45" t="str">
        <f>IF(K135="","",IF(K135&gt;L135,2,IF(K135=L135,1,0)))</f>
        <v/>
      </c>
      <c r="L136" s="46" t="str">
        <f>IF(L135="","",IF(L135&gt;K135,2,IF(L135=K135,1,0)))</f>
        <v/>
      </c>
      <c r="M136" s="45" t="str">
        <f>IF(M135="","",IF(M135&gt;N135,2,IF(M135=N135,1,0)))</f>
        <v/>
      </c>
      <c r="N136" s="46" t="str">
        <f>IF(N135="","",IF(N135&gt;M135,2,IF(N135=M135,1,0)))</f>
        <v/>
      </c>
      <c r="O136" s="141" t="s">
        <v>14</v>
      </c>
      <c r="P136" s="138"/>
      <c r="Q136" s="150"/>
      <c r="R136" s="146"/>
      <c r="Y136" s="38"/>
      <c r="Z136" s="39"/>
      <c r="AA136" s="39"/>
      <c r="AB136" s="39"/>
      <c r="AC136" s="39"/>
      <c r="AD136" s="39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</row>
    <row r="137" spans="2:108" ht="16.5" customHeight="1" x14ac:dyDescent="0.25">
      <c r="B137" s="145">
        <f>IF(SUM(F138,H138,K138,M138)=0,0,SUM(F138,H138,K138,M138))</f>
        <v>0</v>
      </c>
      <c r="C137" s="136" t="s">
        <v>24</v>
      </c>
      <c r="D137" s="138" t="s">
        <v>23</v>
      </c>
      <c r="E137" s="138"/>
      <c r="F137" s="43"/>
      <c r="G137" s="121"/>
      <c r="H137" s="43"/>
      <c r="I137" s="139"/>
      <c r="J137" s="140"/>
      <c r="K137" s="43"/>
      <c r="L137" s="121"/>
      <c r="M137" s="43"/>
      <c r="N137" s="121"/>
      <c r="O137" s="141" t="s">
        <v>23</v>
      </c>
      <c r="P137" s="138"/>
      <c r="Q137" s="149" t="s">
        <v>24</v>
      </c>
      <c r="R137" s="145">
        <f>IF(SUM(N138,L138,I138,G138)=0,0,SUM(N138,L138,I138,G138))</f>
        <v>0</v>
      </c>
      <c r="Y137" s="38"/>
      <c r="Z137" s="39"/>
      <c r="AA137" s="39"/>
      <c r="AB137" s="39"/>
      <c r="AC137" s="39"/>
      <c r="AD137" s="39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</row>
    <row r="138" spans="2:108" ht="16.5" customHeight="1" x14ac:dyDescent="0.25">
      <c r="B138" s="146"/>
      <c r="C138" s="137"/>
      <c r="D138" s="138" t="s">
        <v>14</v>
      </c>
      <c r="E138" s="142"/>
      <c r="F138" s="47" t="str">
        <f>IF(F137="","",IF(F137&gt;G137,2,IF(F137=G137,1,0)))</f>
        <v/>
      </c>
      <c r="G138" s="48" t="str">
        <f>IF(G137="","",IF(G137&gt;F137,2,IF(G137=F137,1,0)))</f>
        <v/>
      </c>
      <c r="H138" s="47" t="str">
        <f>IF(H137="","",IF(H137&gt;I137,2,IF(H137=I137,1,0)))</f>
        <v/>
      </c>
      <c r="I138" s="143" t="str">
        <f>IF(I137="","",IF(I137&gt;H137,2,IF(I137=H137,1,0)))</f>
        <v/>
      </c>
      <c r="J138" s="144" t="str">
        <f>IF(J137="","",IF(J137&gt;I137,2,IF(J137=I137,1,"")))</f>
        <v/>
      </c>
      <c r="K138" s="47" t="str">
        <f>IF(K137="","",IF(K137&gt;L137,2,IF(K137=L137,1,0)))</f>
        <v/>
      </c>
      <c r="L138" s="48" t="str">
        <f>IF(L137="","",IF(L137&gt;K137,2,IF(L137=K137,1,0)))</f>
        <v/>
      </c>
      <c r="M138" s="47" t="str">
        <f>IF(M137="","",IF(M137&gt;N137,2,IF(M137=N137,1,0)))</f>
        <v/>
      </c>
      <c r="N138" s="48" t="str">
        <f>IF(N137="","",IF(N137&gt;M137,2,IF(N137=M137,1,0)))</f>
        <v/>
      </c>
      <c r="O138" s="141" t="s">
        <v>14</v>
      </c>
      <c r="P138" s="138"/>
      <c r="Q138" s="150"/>
      <c r="R138" s="146"/>
      <c r="Y138" s="38"/>
      <c r="Z138" s="39"/>
      <c r="AA138" s="39"/>
      <c r="AB138" s="39"/>
      <c r="AC138" s="39"/>
      <c r="AD138" s="39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</row>
    <row r="139" spans="2:108" ht="16.5" customHeight="1" x14ac:dyDescent="0.25">
      <c r="B139" s="145">
        <f>IF(SUM(F140,H140,K140,M140)=0,0,SUM(F140,H140,K140,M140))</f>
        <v>0</v>
      </c>
      <c r="C139" s="136" t="s">
        <v>25</v>
      </c>
      <c r="D139" s="138" t="s">
        <v>23</v>
      </c>
      <c r="E139" s="138"/>
      <c r="F139" s="49"/>
      <c r="G139" s="50"/>
      <c r="H139" s="49"/>
      <c r="I139" s="147"/>
      <c r="J139" s="148"/>
      <c r="K139" s="49"/>
      <c r="L139" s="50"/>
      <c r="M139" s="49"/>
      <c r="N139" s="50"/>
      <c r="O139" s="141" t="s">
        <v>23</v>
      </c>
      <c r="P139" s="138"/>
      <c r="Q139" s="149" t="s">
        <v>25</v>
      </c>
      <c r="R139" s="145">
        <f>IF(SUM(N140,L140,I140,G140)=0,0,SUM(N140,L140,I140,G140))</f>
        <v>0</v>
      </c>
      <c r="Y139" s="38"/>
      <c r="Z139" s="39"/>
      <c r="AA139" s="39"/>
      <c r="AB139" s="39"/>
      <c r="AC139" s="39"/>
      <c r="AD139" s="39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</row>
    <row r="140" spans="2:108" ht="16.5" customHeight="1" thickBot="1" x14ac:dyDescent="0.3">
      <c r="B140" s="146"/>
      <c r="C140" s="137"/>
      <c r="D140" s="138" t="s">
        <v>14</v>
      </c>
      <c r="E140" s="138"/>
      <c r="F140" s="51" t="str">
        <f>IF(F139="","",IF(F139&gt;G139,2,IF(F139=G139,1,0)))</f>
        <v/>
      </c>
      <c r="G140" s="122" t="str">
        <f>IF(G139="","",IF(G139&gt;F139,2,IF(G139=F139,1,0)))</f>
        <v/>
      </c>
      <c r="H140" s="51" t="str">
        <f>IF(H139="","",IF(H139&gt;I139,2,IF(H139=I139,1,0)))</f>
        <v/>
      </c>
      <c r="I140" s="151" t="str">
        <f>IF(I139="","",IF(I139&gt;H139,2,IF(I139=H139,1,0)))</f>
        <v/>
      </c>
      <c r="J140" s="152" t="str">
        <f>IF(J139="","",IF(J139&gt;I139,2,IF(J139=I139,1,"")))</f>
        <v/>
      </c>
      <c r="K140" s="51" t="str">
        <f>IF(K139="","",IF(K139&gt;L139,2,IF(K139=L139,1,0)))</f>
        <v/>
      </c>
      <c r="L140" s="122" t="str">
        <f>IF(L139="","",IF(L139&gt;K139,2,IF(L139=K139,1,0)))</f>
        <v/>
      </c>
      <c r="M140" s="51" t="str">
        <f>IF(M139="","",IF(M139&gt;N139,2,IF(M139=N139,1,0)))</f>
        <v/>
      </c>
      <c r="N140" s="122" t="str">
        <f>IF(N139="","",IF(N139&gt;M139,2,IF(N139=M139,1,0)))</f>
        <v/>
      </c>
      <c r="O140" s="138" t="s">
        <v>14</v>
      </c>
      <c r="P140" s="138"/>
      <c r="Q140" s="150"/>
      <c r="R140" s="146"/>
      <c r="Y140" s="38"/>
      <c r="Z140" s="39"/>
      <c r="AA140" s="39"/>
      <c r="AB140" s="39"/>
      <c r="AC140" s="39"/>
      <c r="AD140" s="39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</row>
    <row r="141" spans="2:108" ht="18.75" customHeight="1" x14ac:dyDescent="0.25">
      <c r="B141" s="53"/>
      <c r="D141" s="120"/>
      <c r="E141" s="55">
        <f>IF(I131=K131,1,0)</f>
        <v>0</v>
      </c>
      <c r="F141" s="56">
        <f>IF(B135&gt;R135,1,0)</f>
        <v>0</v>
      </c>
      <c r="G141" s="56">
        <f>IF(B137&gt;R137,1,0)</f>
        <v>0</v>
      </c>
      <c r="H141" s="56">
        <f>IF(B139&gt;R139,1,0)</f>
        <v>0</v>
      </c>
      <c r="I141" s="56">
        <f>SUM(E141:H141)</f>
        <v>0</v>
      </c>
      <c r="J141" s="57"/>
      <c r="K141" s="56">
        <f>SUM(L141:O141)</f>
        <v>0</v>
      </c>
      <c r="L141" s="56">
        <f>IF(R139&gt;B139,1,0)</f>
        <v>0</v>
      </c>
      <c r="M141" s="56">
        <f>IF(R137&gt;B137,1,0)</f>
        <v>0</v>
      </c>
      <c r="N141" s="56">
        <f>IF(R135&gt;B135,1,0)</f>
        <v>0</v>
      </c>
      <c r="O141" s="58">
        <f>IF(K131=I131,1,0)</f>
        <v>0</v>
      </c>
      <c r="P141" s="59"/>
      <c r="R141" s="53"/>
      <c r="Y141" s="38"/>
      <c r="Z141" s="39"/>
      <c r="AA141" s="39"/>
      <c r="AB141" s="39"/>
      <c r="AC141" s="39"/>
      <c r="AD141" s="39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</row>
  </sheetData>
  <mergeCells count="35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D114:F114"/>
    <mergeCell ref="H114:I114"/>
    <mergeCell ref="J114:M114"/>
    <mergeCell ref="O114:Q114"/>
    <mergeCell ref="B125:B126"/>
    <mergeCell ref="C125:C126"/>
    <mergeCell ref="Q125:Q126"/>
    <mergeCell ref="R125:R126"/>
    <mergeCell ref="B127:B128"/>
    <mergeCell ref="C127:C128"/>
    <mergeCell ref="Q127:Q128"/>
    <mergeCell ref="R127:R128"/>
    <mergeCell ref="D116:P116"/>
    <mergeCell ref="D117:P117"/>
    <mergeCell ref="D118:P118"/>
    <mergeCell ref="D120:H120"/>
    <mergeCell ref="K120:M120"/>
    <mergeCell ref="B122:G122"/>
    <mergeCell ref="I122:K122"/>
    <mergeCell ref="M122:R122"/>
    <mergeCell ref="B132:R132"/>
    <mergeCell ref="C133:E133"/>
    <mergeCell ref="F133:G133"/>
    <mergeCell ref="H133:J133"/>
    <mergeCell ref="K133:L133"/>
    <mergeCell ref="M133:N133"/>
    <mergeCell ref="O133:Q133"/>
    <mergeCell ref="B129:B130"/>
    <mergeCell ref="C129:C130"/>
    <mergeCell ref="Q129:Q130"/>
    <mergeCell ref="R129:R130"/>
    <mergeCell ref="C131:E131"/>
    <mergeCell ref="F131:G131"/>
    <mergeCell ref="M131:N131"/>
    <mergeCell ref="O131:Q131"/>
    <mergeCell ref="I138:J138"/>
    <mergeCell ref="B134:C134"/>
    <mergeCell ref="D134:E134"/>
    <mergeCell ref="I134:J134"/>
    <mergeCell ref="O134:P134"/>
    <mergeCell ref="Q134:R134"/>
    <mergeCell ref="B135:B136"/>
    <mergeCell ref="C135:C136"/>
    <mergeCell ref="D135:E135"/>
    <mergeCell ref="I135:J135"/>
    <mergeCell ref="O135:P135"/>
    <mergeCell ref="O138:P138"/>
    <mergeCell ref="B139:B140"/>
    <mergeCell ref="C139:C140"/>
    <mergeCell ref="D139:E139"/>
    <mergeCell ref="I139:J139"/>
    <mergeCell ref="O139:P139"/>
    <mergeCell ref="Q135:Q136"/>
    <mergeCell ref="R135:R136"/>
    <mergeCell ref="D136:E136"/>
    <mergeCell ref="I136:J136"/>
    <mergeCell ref="O136:P136"/>
    <mergeCell ref="B137:B138"/>
    <mergeCell ref="C137:C138"/>
    <mergeCell ref="D137:E137"/>
    <mergeCell ref="I137:J137"/>
    <mergeCell ref="O137:P137"/>
    <mergeCell ref="Q139:Q140"/>
    <mergeCell ref="R139:R140"/>
    <mergeCell ref="D140:E140"/>
    <mergeCell ref="I140:J140"/>
    <mergeCell ref="O140:P140"/>
    <mergeCell ref="Q137:Q138"/>
    <mergeCell ref="R137:R138"/>
    <mergeCell ref="D138:E138"/>
  </mergeCells>
  <conditionalFormatting sqref="H66 H10 H38 H94 H122">
    <cfRule type="expression" dxfId="103" priority="23">
      <formula>H10=L10</formula>
    </cfRule>
    <cfRule type="expression" dxfId="102" priority="24">
      <formula>H10&gt;L10</formula>
    </cfRule>
  </conditionalFormatting>
  <conditionalFormatting sqref="L66 L10 L38 L94 L122">
    <cfRule type="expression" dxfId="101" priority="21">
      <formula>L10=H10</formula>
    </cfRule>
    <cfRule type="expression" dxfId="100" priority="22">
      <formula>L10&gt;H10</formula>
    </cfRule>
  </conditionalFormatting>
  <conditionalFormatting sqref="I15 I13 I17">
    <cfRule type="expression" dxfId="99" priority="18">
      <formula>I13=K13</formula>
    </cfRule>
    <cfRule type="expression" dxfId="98" priority="19">
      <formula>I13&gt;K13</formula>
    </cfRule>
  </conditionalFormatting>
  <conditionalFormatting sqref="K13 K15 K17">
    <cfRule type="expression" dxfId="97" priority="17">
      <formula>K13=I13</formula>
    </cfRule>
    <cfRule type="expression" dxfId="96" priority="20">
      <formula>K13&gt;I13</formula>
    </cfRule>
  </conditionalFormatting>
  <conditionalFormatting sqref="I43 I41 I45">
    <cfRule type="expression" dxfId="95" priority="14">
      <formula>I41=K41</formula>
    </cfRule>
    <cfRule type="expression" dxfId="94" priority="15">
      <formula>I41&gt;K41</formula>
    </cfRule>
  </conditionalFormatting>
  <conditionalFormatting sqref="K41 K43 K45">
    <cfRule type="expression" dxfId="93" priority="13">
      <formula>K41=I41</formula>
    </cfRule>
    <cfRule type="expression" dxfId="92" priority="16">
      <formula>K41&gt;I41</formula>
    </cfRule>
  </conditionalFormatting>
  <conditionalFormatting sqref="I71 I69 I73">
    <cfRule type="expression" dxfId="91" priority="10">
      <formula>I69=K69</formula>
    </cfRule>
    <cfRule type="expression" dxfId="90" priority="11">
      <formula>I69&gt;K69</formula>
    </cfRule>
  </conditionalFormatting>
  <conditionalFormatting sqref="K69 K71 K73">
    <cfRule type="expression" dxfId="89" priority="9">
      <formula>K69=I69</formula>
    </cfRule>
    <cfRule type="expression" dxfId="88" priority="12">
      <formula>K69&gt;I69</formula>
    </cfRule>
  </conditionalFormatting>
  <conditionalFormatting sqref="I99 I97 I101">
    <cfRule type="expression" dxfId="87" priority="6">
      <formula>I97=K97</formula>
    </cfRule>
    <cfRule type="expression" dxfId="86" priority="7">
      <formula>I97&gt;K97</formula>
    </cfRule>
  </conditionalFormatting>
  <conditionalFormatting sqref="K97 K99 K101">
    <cfRule type="expression" dxfId="85" priority="5">
      <formula>K97=I97</formula>
    </cfRule>
    <cfRule type="expression" dxfId="84" priority="8">
      <formula>K97&gt;I97</formula>
    </cfRule>
  </conditionalFormatting>
  <conditionalFormatting sqref="I127 I125 I129">
    <cfRule type="expression" dxfId="83" priority="2">
      <formula>I125=K125</formula>
    </cfRule>
    <cfRule type="expression" dxfId="82" priority="3">
      <formula>I125&gt;K125</formula>
    </cfRule>
  </conditionalFormatting>
  <conditionalFormatting sqref="K125 K127 K129">
    <cfRule type="expression" dxfId="81" priority="1">
      <formula>K125=I125</formula>
    </cfRule>
    <cfRule type="expression" dxfId="80" priority="4">
      <formula>K125&gt;I125</formula>
    </cfRule>
  </conditionalFormatting>
  <dataValidations count="1">
    <dataValidation type="list" allowBlank="1" showInputMessage="1" showErrorMessage="1" sqref="B10:G10 M10:R10 B38:G38 M38:R38 B66:G66 M66:R66 B94:G94 M94:R94 B122:G122 M122:R122" xr:uid="{059C2EBC-0916-4598-B11F-E6A8D585AFC5}">
      <formula1>Vereinsname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EECC-3788-425B-BDDA-3A634EC1DCB7}">
  <sheetPr>
    <pageSetUpPr fitToPage="1"/>
  </sheetPr>
  <dimension ref="C1:R34"/>
  <sheetViews>
    <sheetView zoomScale="70" zoomScaleNormal="70" workbookViewId="0">
      <selection activeCell="F16" sqref="F16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5.42578125" customWidth="1"/>
    <col min="14" max="14" width="39.42578125" customWidth="1"/>
    <col min="15" max="15" width="13.140625" customWidth="1"/>
    <col min="16" max="17" width="13.28515625" customWidth="1"/>
  </cols>
  <sheetData>
    <row r="1" spans="3:17" ht="21" x14ac:dyDescent="0.35">
      <c r="C1" s="200" t="s">
        <v>45</v>
      </c>
      <c r="D1" s="201"/>
      <c r="E1" s="201"/>
      <c r="F1" s="201"/>
      <c r="G1" s="202"/>
      <c r="M1" s="96"/>
      <c r="N1" s="96"/>
      <c r="O1" s="96"/>
      <c r="P1" s="96"/>
      <c r="Q1" s="96"/>
    </row>
    <row r="2" spans="3:17" ht="31.5" x14ac:dyDescent="0.35">
      <c r="C2" s="60"/>
      <c r="D2" s="102" t="s">
        <v>16</v>
      </c>
      <c r="E2" s="61" t="s">
        <v>26</v>
      </c>
      <c r="F2" s="62" t="s">
        <v>27</v>
      </c>
      <c r="G2" s="62" t="s">
        <v>28</v>
      </c>
      <c r="M2" s="93"/>
      <c r="N2" s="93"/>
      <c r="O2" s="100"/>
      <c r="P2" s="98"/>
      <c r="Q2" s="98"/>
    </row>
    <row r="3" spans="3:17" ht="21" x14ac:dyDescent="0.35">
      <c r="C3" s="60" t="s">
        <v>29</v>
      </c>
      <c r="D3" s="63" t="s">
        <v>49</v>
      </c>
      <c r="E3" s="63">
        <f>SUM('Tabelle 6.Rd.'!E3+'Tabelle 7.Rd.'!E26)</f>
        <v>18</v>
      </c>
      <c r="F3" s="63">
        <f>SUM('Tabelle 6.Rd.'!F3+'Tabelle 7.Rd.'!F26)</f>
        <v>109</v>
      </c>
      <c r="G3" s="64">
        <f>SUM('Tabelle 6.Rd.'!G3+'Tabelle 7.Rd.'!G26)</f>
        <v>8319.1999999999989</v>
      </c>
      <c r="M3" s="93"/>
      <c r="N3" s="93"/>
      <c r="O3" s="93"/>
      <c r="P3" s="93"/>
      <c r="Q3" s="101"/>
    </row>
    <row r="4" spans="3:17" ht="21" x14ac:dyDescent="0.35">
      <c r="C4" s="60" t="s">
        <v>31</v>
      </c>
      <c r="D4" s="60" t="s">
        <v>51</v>
      </c>
      <c r="E4" s="63">
        <f>SUM('Tabelle 6.Rd.'!E6+'Tabelle 7.Rd.'!E22)</f>
        <v>15</v>
      </c>
      <c r="F4" s="63">
        <f>SUM('Tabelle 6.Rd.'!F6+'Tabelle 7.Rd.'!F22)</f>
        <v>98</v>
      </c>
      <c r="G4" s="64">
        <f>SUM('Tabelle 6.Rd.'!G6+'Tabelle 7.Rd.'!G22)</f>
        <v>8287.6999999999989</v>
      </c>
      <c r="M4" s="93"/>
      <c r="N4" s="93"/>
      <c r="O4" s="93"/>
      <c r="P4" s="93"/>
      <c r="Q4" s="101"/>
    </row>
    <row r="5" spans="3:17" ht="21" x14ac:dyDescent="0.35">
      <c r="C5" s="60" t="s">
        <v>32</v>
      </c>
      <c r="D5" s="60" t="s">
        <v>54</v>
      </c>
      <c r="E5" s="63">
        <f>SUM('Tabelle 6.Rd.'!E4+'Tabelle 7.Rd.'!E30)</f>
        <v>15</v>
      </c>
      <c r="F5" s="63">
        <f>SUM('Tabelle 6.Rd.'!F4+'Tabelle 7.Rd.'!F30)</f>
        <v>95</v>
      </c>
      <c r="G5" s="64">
        <f>SUM('Tabelle 6.Rd.'!G4+'Tabelle 7.Rd.'!G30)</f>
        <v>8136.5</v>
      </c>
      <c r="M5" s="93"/>
      <c r="N5" s="93"/>
      <c r="O5" s="93"/>
      <c r="P5" s="93"/>
      <c r="Q5" s="101"/>
    </row>
    <row r="6" spans="3:17" ht="21" x14ac:dyDescent="0.35">
      <c r="C6" s="63" t="s">
        <v>33</v>
      </c>
      <c r="D6" s="60" t="s">
        <v>53</v>
      </c>
      <c r="E6" s="63">
        <f>SUM('Tabelle 6.Rd.'!E5+'Tabelle 7.Rd.'!E27)</f>
        <v>15</v>
      </c>
      <c r="F6" s="63">
        <f>SUM('Tabelle 6.Rd.'!F5+'Tabelle 7.Rd.'!F27)</f>
        <v>94</v>
      </c>
      <c r="G6" s="64">
        <f>SUM('Tabelle 6.Rd.'!G5+'Tabelle 7.Rd.'!G27)</f>
        <v>8226.6999999999989</v>
      </c>
      <c r="M6" s="93"/>
      <c r="N6" s="93"/>
      <c r="O6" s="93"/>
      <c r="P6" s="93"/>
      <c r="Q6" s="101"/>
    </row>
    <row r="7" spans="3:17" ht="21" x14ac:dyDescent="0.35">
      <c r="C7" s="60" t="s">
        <v>34</v>
      </c>
      <c r="D7" s="60" t="s">
        <v>55</v>
      </c>
      <c r="E7" s="63">
        <f>SUM('Tabelle 6.Rd.'!E7+'Tabelle 7.Rd.'!E25)</f>
        <v>11</v>
      </c>
      <c r="F7" s="63">
        <f>SUM('Tabelle 6.Rd.'!F7+'Tabelle 7.Rd.'!F25)</f>
        <v>98</v>
      </c>
      <c r="G7" s="64">
        <f>SUM('Tabelle 6.Rd.'!G7+'Tabelle 7.Rd.'!G25)</f>
        <v>8318.7000000000007</v>
      </c>
      <c r="M7" s="93"/>
      <c r="N7" s="93"/>
      <c r="O7" s="93"/>
      <c r="P7" s="93"/>
      <c r="Q7" s="101"/>
    </row>
    <row r="8" spans="3:17" ht="21" x14ac:dyDescent="0.35">
      <c r="C8" s="60" t="s">
        <v>35</v>
      </c>
      <c r="D8" s="60" t="s">
        <v>48</v>
      </c>
      <c r="E8" s="63">
        <f>SUM('Tabelle 6.Rd.'!E9+'Tabelle 7.Rd.'!E24)</f>
        <v>10</v>
      </c>
      <c r="F8" s="63">
        <f>SUM('Tabelle 6.Rd.'!F9+'Tabelle 7.Rd.'!F24)</f>
        <v>81</v>
      </c>
      <c r="G8" s="64">
        <f>SUM('Tabelle 6.Rd.'!G9+'Tabelle 7.Rd.'!G24)</f>
        <v>8224.9</v>
      </c>
      <c r="M8" s="93"/>
      <c r="N8" s="93"/>
      <c r="O8" s="93"/>
      <c r="P8" s="93"/>
      <c r="Q8" s="101"/>
    </row>
    <row r="9" spans="3:17" ht="21" x14ac:dyDescent="0.35">
      <c r="C9" s="60" t="s">
        <v>36</v>
      </c>
      <c r="D9" s="60" t="s">
        <v>57</v>
      </c>
      <c r="E9" s="63">
        <f>SUM('Tabelle 6.Rd.'!E10+'Tabelle 7.Rd.'!E21)</f>
        <v>9</v>
      </c>
      <c r="F9" s="63">
        <f>SUM('Tabelle 6.Rd.'!F10+'Tabelle 7.Rd.'!F21)</f>
        <v>97</v>
      </c>
      <c r="G9" s="64">
        <f>SUM('Tabelle 6.Rd.'!G10+'Tabelle 7.Rd.'!G21)</f>
        <v>8255.1</v>
      </c>
      <c r="M9" s="93"/>
      <c r="N9" s="93"/>
      <c r="O9" s="93"/>
      <c r="P9" s="93"/>
      <c r="Q9" s="101"/>
    </row>
    <row r="10" spans="3:17" ht="21" x14ac:dyDescent="0.35">
      <c r="C10" s="220" t="s">
        <v>37</v>
      </c>
      <c r="D10" s="220" t="s">
        <v>56</v>
      </c>
      <c r="E10" s="221">
        <f>SUM('Tabelle 6.Rd.'!E8+'Tabelle 7.Rd.'!E29)</f>
        <v>9</v>
      </c>
      <c r="F10" s="221">
        <f>SUM('Tabelle 6.Rd.'!F8+'Tabelle 7.Rd.'!F29)</f>
        <v>80</v>
      </c>
      <c r="G10" s="223">
        <f>SUM('Tabelle 6.Rd.'!G8+'Tabelle 7.Rd.'!G29)</f>
        <v>8190.8000000000011</v>
      </c>
      <c r="M10" s="93"/>
      <c r="N10" s="93"/>
      <c r="O10" s="93"/>
      <c r="P10" s="93"/>
      <c r="Q10" s="101"/>
    </row>
    <row r="11" spans="3:17" ht="21" x14ac:dyDescent="0.35">
      <c r="C11" s="217" t="s">
        <v>38</v>
      </c>
      <c r="D11" s="217" t="s">
        <v>50</v>
      </c>
      <c r="E11" s="218">
        <f>SUM('Tabelle 6.Rd.'!E12+'Tabelle 7.Rd.'!E23)</f>
        <v>3</v>
      </c>
      <c r="F11" s="218">
        <f>SUM('Tabelle 6.Rd.'!F12+'Tabelle 7.Rd.'!F23)</f>
        <v>42</v>
      </c>
      <c r="G11" s="224">
        <f>SUM('Tabelle 6.Rd.'!G12+'Tabelle 7.Rd.'!G23)</f>
        <v>8071</v>
      </c>
      <c r="M11" s="93"/>
      <c r="N11" s="93"/>
      <c r="O11" s="93"/>
      <c r="P11" s="93"/>
      <c r="Q11" s="101"/>
    </row>
    <row r="12" spans="3:17" ht="21" x14ac:dyDescent="0.35">
      <c r="C12" s="217" t="s">
        <v>39</v>
      </c>
      <c r="D12" s="217" t="s">
        <v>52</v>
      </c>
      <c r="E12" s="218">
        <f>SUM('Tabelle 6.Rd.'!E11+'Tabelle 7.Rd.'!E28)</f>
        <v>0</v>
      </c>
      <c r="F12" s="218">
        <f>SUM('Tabelle 6.Rd.'!F11+'Tabelle 7.Rd.'!F28)</f>
        <v>46</v>
      </c>
      <c r="G12" s="224">
        <f>SUM('Tabelle 6.Rd.'!G11+'Tabelle 7.Rd.'!G28)</f>
        <v>8047.4</v>
      </c>
      <c r="M12" s="93"/>
      <c r="N12" s="93"/>
      <c r="O12" s="93"/>
      <c r="P12" s="93"/>
      <c r="Q12" s="101"/>
    </row>
    <row r="13" spans="3:17" ht="21" x14ac:dyDescent="0.35">
      <c r="C13" s="65"/>
      <c r="D13" s="65"/>
      <c r="E13" s="65"/>
      <c r="F13" s="66"/>
      <c r="G13" s="67"/>
      <c r="K13" s="65"/>
      <c r="L13" s="65"/>
      <c r="M13" s="65"/>
      <c r="N13" s="65"/>
      <c r="O13" s="65"/>
      <c r="P13" s="66"/>
      <c r="Q13" s="67"/>
    </row>
    <row r="14" spans="3:17" ht="21" x14ac:dyDescent="0.35">
      <c r="C14" s="65"/>
      <c r="D14" s="65"/>
      <c r="E14" s="65"/>
      <c r="F14" s="66"/>
      <c r="G14" s="67"/>
      <c r="K14" s="65"/>
      <c r="L14" s="65"/>
      <c r="M14" s="65"/>
      <c r="N14" s="65"/>
      <c r="O14" s="65"/>
      <c r="P14" s="66"/>
      <c r="Q14" s="67"/>
    </row>
    <row r="15" spans="3:17" ht="21" x14ac:dyDescent="0.35">
      <c r="C15" s="65"/>
      <c r="D15" s="65"/>
      <c r="E15" s="65"/>
      <c r="F15" s="66"/>
      <c r="G15" s="67"/>
      <c r="K15" s="65"/>
      <c r="L15" s="65"/>
      <c r="M15" s="65"/>
      <c r="N15" s="65"/>
      <c r="O15" s="65"/>
      <c r="P15" s="66"/>
      <c r="Q15" s="67"/>
    </row>
    <row r="16" spans="3:17" ht="21" x14ac:dyDescent="0.35">
      <c r="C16" s="65"/>
      <c r="D16" s="65"/>
      <c r="E16" s="65"/>
      <c r="F16" s="66"/>
      <c r="G16" s="67"/>
      <c r="K16" s="65"/>
      <c r="L16" s="65"/>
      <c r="M16" s="65"/>
      <c r="N16" s="65"/>
      <c r="O16" s="65"/>
      <c r="P16" s="66"/>
      <c r="Q16" s="67"/>
    </row>
    <row r="17" spans="3:18" ht="21" x14ac:dyDescent="0.35">
      <c r="C17" s="65"/>
      <c r="D17" s="65"/>
      <c r="E17" s="65"/>
      <c r="F17" s="66"/>
      <c r="G17" s="67"/>
      <c r="K17" s="65"/>
      <c r="L17" s="65"/>
      <c r="M17" s="65"/>
      <c r="N17" s="65"/>
      <c r="O17" s="65"/>
      <c r="P17" s="66"/>
      <c r="Q17" s="67"/>
    </row>
    <row r="18" spans="3:18" ht="21.75" thickBot="1" x14ac:dyDescent="0.4">
      <c r="C18" s="65"/>
      <c r="D18" s="65"/>
      <c r="E18" s="65"/>
      <c r="F18" s="66"/>
      <c r="G18" s="66"/>
      <c r="K18" s="65"/>
      <c r="L18" s="93"/>
      <c r="M18" s="93"/>
      <c r="N18" s="93"/>
      <c r="O18" s="93"/>
      <c r="P18" s="94"/>
      <c r="Q18" s="94"/>
      <c r="R18" s="95"/>
    </row>
    <row r="19" spans="3:18" ht="21" x14ac:dyDescent="0.35">
      <c r="C19" s="203" t="str">
        <f>$C$1</f>
        <v>Tabelle LG Landesliga  2018/2019</v>
      </c>
      <c r="D19" s="204"/>
      <c r="E19" s="204"/>
      <c r="F19" s="204"/>
      <c r="G19" s="205"/>
      <c r="K19" s="65"/>
      <c r="L19" s="93"/>
      <c r="M19" s="96"/>
      <c r="N19" s="96"/>
      <c r="O19" s="96"/>
      <c r="P19" s="96"/>
      <c r="Q19" s="96"/>
      <c r="R19" s="97"/>
    </row>
    <row r="20" spans="3:18" ht="33" x14ac:dyDescent="0.35">
      <c r="C20" s="60"/>
      <c r="D20" s="102" t="s">
        <v>137</v>
      </c>
      <c r="E20" s="62" t="s">
        <v>41</v>
      </c>
      <c r="F20" s="62" t="s">
        <v>27</v>
      </c>
      <c r="G20" s="62" t="s">
        <v>28</v>
      </c>
      <c r="K20" s="65"/>
      <c r="L20" s="93"/>
      <c r="M20" s="93"/>
      <c r="N20" s="93"/>
      <c r="O20" s="98"/>
      <c r="P20" s="98"/>
      <c r="Q20" s="98"/>
      <c r="R20" s="97"/>
    </row>
    <row r="21" spans="3:18" ht="21" x14ac:dyDescent="0.35">
      <c r="C21" s="60" t="s">
        <v>29</v>
      </c>
      <c r="D21" s="63" t="s">
        <v>57</v>
      </c>
      <c r="E21" s="63">
        <v>3</v>
      </c>
      <c r="F21" s="68">
        <v>20</v>
      </c>
      <c r="G21" s="69">
        <v>1147.8</v>
      </c>
      <c r="K21" s="65"/>
      <c r="L21" s="93"/>
      <c r="M21" s="93"/>
      <c r="N21" s="93"/>
      <c r="O21" s="93"/>
      <c r="P21" s="94"/>
      <c r="Q21" s="99"/>
      <c r="R21" s="97"/>
    </row>
    <row r="22" spans="3:18" ht="21" x14ac:dyDescent="0.35">
      <c r="C22" s="60" t="s">
        <v>31</v>
      </c>
      <c r="D22" s="63" t="s">
        <v>51</v>
      </c>
      <c r="E22" s="60">
        <v>3</v>
      </c>
      <c r="F22" s="70">
        <v>16</v>
      </c>
      <c r="G22" s="71">
        <v>1189.8</v>
      </c>
      <c r="K22" s="65"/>
      <c r="L22" s="93"/>
      <c r="M22" s="93"/>
      <c r="N22" s="93"/>
      <c r="O22" s="93"/>
      <c r="P22" s="94"/>
      <c r="Q22" s="99"/>
      <c r="R22" s="97"/>
    </row>
    <row r="23" spans="3:18" ht="21" x14ac:dyDescent="0.35">
      <c r="C23" s="60" t="s">
        <v>32</v>
      </c>
      <c r="D23" s="63" t="s">
        <v>50</v>
      </c>
      <c r="E23" s="60">
        <v>3</v>
      </c>
      <c r="F23" s="70">
        <v>14</v>
      </c>
      <c r="G23" s="71">
        <v>1157.0999999999999</v>
      </c>
      <c r="K23" s="65"/>
      <c r="L23" s="93"/>
      <c r="M23" s="93"/>
      <c r="N23" s="93"/>
      <c r="O23" s="93"/>
      <c r="P23" s="94"/>
      <c r="Q23" s="99"/>
      <c r="R23" s="97"/>
    </row>
    <row r="24" spans="3:18" ht="21" x14ac:dyDescent="0.35">
      <c r="C24" s="63" t="s">
        <v>33</v>
      </c>
      <c r="D24" s="63" t="s">
        <v>48</v>
      </c>
      <c r="E24" s="60">
        <v>3</v>
      </c>
      <c r="F24" s="70">
        <v>13</v>
      </c>
      <c r="G24" s="71">
        <v>1172.9000000000001</v>
      </c>
      <c r="K24" s="65"/>
      <c r="L24" s="93"/>
      <c r="M24" s="93"/>
      <c r="N24" s="93"/>
      <c r="O24" s="93"/>
      <c r="P24" s="94"/>
      <c r="Q24" s="99"/>
      <c r="R24" s="97"/>
    </row>
    <row r="25" spans="3:18" ht="21" x14ac:dyDescent="0.35">
      <c r="C25" s="60" t="s">
        <v>33</v>
      </c>
      <c r="D25" s="63" t="s">
        <v>55</v>
      </c>
      <c r="E25" s="60">
        <v>2</v>
      </c>
      <c r="F25" s="70">
        <v>12</v>
      </c>
      <c r="G25" s="71">
        <v>1184.0999999999999</v>
      </c>
      <c r="K25" s="65"/>
      <c r="L25" s="93"/>
      <c r="M25" s="93"/>
      <c r="N25" s="93"/>
      <c r="O25" s="93"/>
      <c r="P25" s="94"/>
      <c r="Q25" s="99"/>
      <c r="R25" s="97"/>
    </row>
    <row r="26" spans="3:18" ht="21" x14ac:dyDescent="0.35">
      <c r="C26" s="60" t="s">
        <v>35</v>
      </c>
      <c r="D26" s="63" t="s">
        <v>49</v>
      </c>
      <c r="E26" s="60">
        <v>1</v>
      </c>
      <c r="F26" s="70">
        <v>12</v>
      </c>
      <c r="G26" s="71">
        <v>1183.4000000000001</v>
      </c>
      <c r="K26" s="65"/>
      <c r="L26" s="65"/>
      <c r="M26" s="65"/>
      <c r="N26" s="65"/>
      <c r="O26" s="65"/>
      <c r="P26" s="66"/>
      <c r="Q26" s="90"/>
      <c r="R26" s="89"/>
    </row>
    <row r="27" spans="3:18" ht="21" x14ac:dyDescent="0.35">
      <c r="C27" s="60" t="s">
        <v>36</v>
      </c>
      <c r="D27" s="63" t="s">
        <v>53</v>
      </c>
      <c r="E27" s="60">
        <v>0</v>
      </c>
      <c r="F27" s="70">
        <v>11</v>
      </c>
      <c r="G27" s="71">
        <v>1173</v>
      </c>
      <c r="K27" s="65"/>
      <c r="L27" s="65"/>
      <c r="M27" s="65"/>
      <c r="N27" s="65"/>
      <c r="O27" s="65"/>
      <c r="P27" s="66"/>
      <c r="Q27" s="90"/>
      <c r="R27" s="89"/>
    </row>
    <row r="28" spans="3:18" ht="21" x14ac:dyDescent="0.35">
      <c r="C28" s="60" t="s">
        <v>37</v>
      </c>
      <c r="D28" s="63" t="s">
        <v>52</v>
      </c>
      <c r="E28" s="60">
        <v>0</v>
      </c>
      <c r="F28" s="70">
        <v>10</v>
      </c>
      <c r="G28" s="71">
        <v>1146.4000000000001</v>
      </c>
      <c r="K28" s="65"/>
      <c r="L28" s="65"/>
      <c r="M28" s="65"/>
      <c r="N28" s="65"/>
      <c r="O28" s="65"/>
      <c r="P28" s="66"/>
      <c r="Q28" s="90"/>
      <c r="R28" s="89"/>
    </row>
    <row r="29" spans="3:18" ht="21" x14ac:dyDescent="0.35">
      <c r="C29" s="60" t="s">
        <v>38</v>
      </c>
      <c r="D29" s="63" t="s">
        <v>56</v>
      </c>
      <c r="E29" s="60">
        <v>0</v>
      </c>
      <c r="F29" s="70">
        <v>8</v>
      </c>
      <c r="G29" s="71">
        <v>1179.3</v>
      </c>
      <c r="K29" s="65"/>
      <c r="L29" s="65"/>
      <c r="M29" s="65"/>
      <c r="N29" s="65"/>
      <c r="O29" s="65"/>
      <c r="P29" s="66"/>
      <c r="Q29" s="90"/>
      <c r="R29" s="89"/>
    </row>
    <row r="30" spans="3:18" ht="21" x14ac:dyDescent="0.35">
      <c r="C30" s="60" t="s">
        <v>39</v>
      </c>
      <c r="D30" s="63" t="s">
        <v>54</v>
      </c>
      <c r="E30" s="60">
        <v>0</v>
      </c>
      <c r="F30" s="70">
        <v>4</v>
      </c>
      <c r="G30" s="71">
        <v>1114</v>
      </c>
      <c r="K30" s="65"/>
      <c r="L30" s="65"/>
      <c r="M30" s="65"/>
      <c r="N30" s="65"/>
      <c r="O30" s="65"/>
      <c r="P30" s="66"/>
      <c r="Q30" s="90"/>
      <c r="R30" s="89"/>
    </row>
    <row r="31" spans="3:18" ht="21" x14ac:dyDescent="0.35">
      <c r="C31" s="65"/>
      <c r="D31" s="65"/>
      <c r="E31" s="65"/>
      <c r="F31" s="66"/>
      <c r="G31" s="66"/>
      <c r="K31" s="65"/>
      <c r="L31" s="65"/>
      <c r="M31" s="65"/>
      <c r="N31" s="65"/>
      <c r="O31" s="65"/>
      <c r="P31" s="66"/>
      <c r="Q31" s="66"/>
      <c r="R31" s="89"/>
    </row>
    <row r="32" spans="3:18" ht="21" x14ac:dyDescent="0.35">
      <c r="C32" s="72" t="s">
        <v>42</v>
      </c>
      <c r="D32" s="72"/>
      <c r="E32" s="72"/>
      <c r="F32" s="72"/>
      <c r="G32" s="72"/>
      <c r="H32" s="73"/>
      <c r="K32" s="65"/>
      <c r="L32" s="65"/>
      <c r="M32" s="91"/>
      <c r="N32" s="91"/>
      <c r="O32" s="91"/>
      <c r="P32" s="91"/>
      <c r="Q32" s="91"/>
      <c r="R32" s="89"/>
    </row>
    <row r="33" spans="3:18" ht="21" x14ac:dyDescent="0.35">
      <c r="C33" s="72" t="s">
        <v>43</v>
      </c>
      <c r="D33" s="72"/>
      <c r="E33" s="72"/>
      <c r="F33" s="72"/>
      <c r="G33" s="72"/>
      <c r="H33" s="73"/>
      <c r="K33" s="65"/>
      <c r="L33" s="65"/>
      <c r="M33" s="91"/>
      <c r="N33" s="91"/>
      <c r="O33" s="91"/>
      <c r="P33" s="91"/>
      <c r="Q33" s="91"/>
      <c r="R33" s="89"/>
    </row>
    <row r="34" spans="3:18" ht="21" x14ac:dyDescent="0.35">
      <c r="C34" s="74"/>
      <c r="K34" s="65"/>
      <c r="L34" s="65"/>
      <c r="M34" s="92"/>
      <c r="N34" s="89"/>
      <c r="O34" s="89"/>
      <c r="P34" s="89"/>
      <c r="Q34" s="89"/>
      <c r="R34" s="89"/>
    </row>
  </sheetData>
  <sortState ref="D3:G12">
    <sortCondition descending="1" ref="E3:E12"/>
    <sortCondition descending="1" ref="F3:F12"/>
    <sortCondition descending="1" ref="G3:G12"/>
  </sortState>
  <mergeCells count="2">
    <mergeCell ref="C1:G1"/>
    <mergeCell ref="C19:G19"/>
  </mergeCells>
  <dataValidations count="1">
    <dataValidation type="list" allowBlank="1" showInputMessage="1" showErrorMessage="1" sqref="D21:D30" xr:uid="{1478194A-DBAF-48CB-AA16-642E3F7B2224}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FC4C-2BC0-410E-87B7-B6096DB1DFCE}">
  <dimension ref="A2:DD141"/>
  <sheetViews>
    <sheetView workbookViewId="0">
      <selection activeCell="N138" sqref="N138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2851562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2851562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180" t="s">
        <v>1</v>
      </c>
      <c r="E2" s="180"/>
      <c r="F2" s="180"/>
      <c r="G2" s="126">
        <v>8</v>
      </c>
      <c r="H2" s="181" t="s">
        <v>2</v>
      </c>
      <c r="I2" s="181"/>
      <c r="J2" s="182">
        <v>43512</v>
      </c>
      <c r="K2" s="183"/>
      <c r="L2" s="183"/>
      <c r="M2" s="183"/>
      <c r="N2" s="2" t="s">
        <v>3</v>
      </c>
      <c r="O2" s="184" t="s">
        <v>131</v>
      </c>
      <c r="P2" s="184"/>
      <c r="Q2" s="184"/>
    </row>
    <row r="3" spans="2:18" ht="19.5" customHeight="1" x14ac:dyDescent="0.25"/>
    <row r="4" spans="2:18" ht="19.5" customHeight="1" x14ac:dyDescent="0.25">
      <c r="D4" s="190" t="s">
        <v>4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2:18" ht="19.5" customHeight="1" x14ac:dyDescent="0.25">
      <c r="D5" s="192" t="s">
        <v>47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2:18" ht="19.5" customHeight="1" x14ac:dyDescent="0.25">
      <c r="D6" s="190" t="s">
        <v>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18" ht="19.5" customHeight="1" x14ac:dyDescent="0.25"/>
    <row r="8" spans="2:18" ht="16.5" customHeight="1" x14ac:dyDescent="0.25">
      <c r="D8" s="193" t="s">
        <v>1</v>
      </c>
      <c r="E8" s="194"/>
      <c r="F8" s="194"/>
      <c r="G8" s="194"/>
      <c r="H8" s="194"/>
      <c r="I8" s="6">
        <f>$G$2</f>
        <v>8</v>
      </c>
      <c r="J8" s="127"/>
      <c r="K8" s="195" t="s">
        <v>6</v>
      </c>
      <c r="L8" s="195"/>
      <c r="M8" s="195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196" t="s">
        <v>57</v>
      </c>
      <c r="C10" s="197"/>
      <c r="D10" s="197"/>
      <c r="E10" s="197"/>
      <c r="F10" s="197"/>
      <c r="G10" s="198"/>
      <c r="H10" s="10">
        <f>IF(I19=0,0,IF(I19&gt;K19,3,IF(AND(I19=K19,I29=K29),1,I29)))</f>
        <v>0</v>
      </c>
      <c r="I10" s="199" t="s">
        <v>7</v>
      </c>
      <c r="J10" s="199"/>
      <c r="K10" s="199"/>
      <c r="L10" s="10">
        <f>IF(K19=0,0,IF(K19&gt;I19,3,IF(AND(K19=I19,K29=I29),1,K29)))</f>
        <v>3</v>
      </c>
      <c r="M10" s="196" t="s">
        <v>55</v>
      </c>
      <c r="N10" s="197"/>
      <c r="O10" s="197"/>
      <c r="P10" s="197"/>
      <c r="Q10" s="197"/>
      <c r="R10" s="198"/>
    </row>
    <row r="11" spans="2:18" ht="16.5" customHeight="1" thickBot="1" x14ac:dyDescent="0.3">
      <c r="C11" t="s">
        <v>138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06">
        <v>2</v>
      </c>
      <c r="C13" s="163" t="s">
        <v>83</v>
      </c>
      <c r="D13" s="17">
        <v>99.5</v>
      </c>
      <c r="E13" s="17">
        <v>99.9</v>
      </c>
      <c r="F13" s="17">
        <v>96.7</v>
      </c>
      <c r="G13" s="17">
        <v>97.4</v>
      </c>
      <c r="H13" s="18">
        <f>IF(SUM(D13:G13)=0,0,SUM(D13:G13))</f>
        <v>393.5</v>
      </c>
      <c r="I13" s="19">
        <f>IF(SUM(D14:H14)=0,0,SUM(D14:H14))</f>
        <v>0</v>
      </c>
      <c r="J13" s="20" t="s">
        <v>15</v>
      </c>
      <c r="K13" s="21">
        <f>IF(SUM(M14:P14)=0,0,SUM(M14:P14))</f>
        <v>8</v>
      </c>
      <c r="L13" s="18">
        <f>IF(SUM(M13:P13)=0,0,SUM(M13:P13))</f>
        <v>401.29999999999995</v>
      </c>
      <c r="M13" s="17">
        <v>100.4</v>
      </c>
      <c r="N13" s="17">
        <v>98.9</v>
      </c>
      <c r="O13" s="17">
        <v>101.6</v>
      </c>
      <c r="P13" s="17">
        <v>100.4</v>
      </c>
      <c r="Q13" s="188" t="s">
        <v>78</v>
      </c>
      <c r="R13" s="206">
        <v>3</v>
      </c>
    </row>
    <row r="14" spans="2:18" ht="16.5" customHeight="1" x14ac:dyDescent="0.25">
      <c r="B14" s="162"/>
      <c r="C14" s="164"/>
      <c r="D14" s="22">
        <f>IF(D13=0,"",IF(D13&gt;P13,2,IF(D13=P13,1,0)))</f>
        <v>0</v>
      </c>
      <c r="E14" s="22">
        <f>IF(E13=0,"",IF(E13&gt;O13,2,IF(E13=O13,1,0)))</f>
        <v>0</v>
      </c>
      <c r="F14" s="22">
        <f>IF(F13=0,"",IF(F13&gt;N13,2,IF(F13=N13,1,0)))</f>
        <v>0</v>
      </c>
      <c r="G14" s="22">
        <f>IF(G13=0,"",IF(G13&gt;M13,2,IF(G13=M13,1,0)))</f>
        <v>0</v>
      </c>
      <c r="H14" s="123"/>
      <c r="I14" s="24"/>
      <c r="J14" s="25"/>
      <c r="K14" s="26"/>
      <c r="L14" s="123"/>
      <c r="M14" s="22">
        <f>IF(M13=0,"",IF(M13&gt;G13,2,IF(M13=G13,1,0)))</f>
        <v>2</v>
      </c>
      <c r="N14" s="22">
        <f>IF(N13=0,"",IF(N13&gt;F13,2,IF(N13=F13,1,0)))</f>
        <v>2</v>
      </c>
      <c r="O14" s="22">
        <f>IF(O13=0,"",IF(O13&gt;E13,2,IF(E13=O13,1,0)))</f>
        <v>2</v>
      </c>
      <c r="P14" s="22">
        <f>IF(P13=0,"",IF(P13&gt;D13,2,IF(P13=D13,1,0)))</f>
        <v>2</v>
      </c>
      <c r="Q14" s="189"/>
      <c r="R14" s="162"/>
    </row>
    <row r="15" spans="2:18" ht="30" customHeight="1" x14ac:dyDescent="0.25">
      <c r="B15" s="161">
        <v>4</v>
      </c>
      <c r="C15" s="163" t="s">
        <v>106</v>
      </c>
      <c r="D15" s="27">
        <v>98.5</v>
      </c>
      <c r="E15" s="27">
        <v>97.4</v>
      </c>
      <c r="F15" s="27">
        <v>99.9</v>
      </c>
      <c r="G15" s="27">
        <v>97.4</v>
      </c>
      <c r="H15" s="28">
        <f>IF(SUM(D15:G15)=0,0,SUM(D15:G15))</f>
        <v>393.20000000000005</v>
      </c>
      <c r="I15" s="29">
        <f>IF(SUM(D16:H16)=0,0,SUM(D16:H16))</f>
        <v>0</v>
      </c>
      <c r="J15" s="30" t="s">
        <v>15</v>
      </c>
      <c r="K15" s="31">
        <f>IF(SUM(M16:P16)=0,0,SUM(M16:P16))</f>
        <v>8</v>
      </c>
      <c r="L15" s="28">
        <f>IF(SUM(M15:P15)=0,0,SUM(M15:P15))</f>
        <v>402.4</v>
      </c>
      <c r="M15" s="27">
        <v>100.6</v>
      </c>
      <c r="N15" s="27">
        <v>100.6</v>
      </c>
      <c r="O15" s="27">
        <v>99.7</v>
      </c>
      <c r="P15" s="27">
        <v>101.5</v>
      </c>
      <c r="Q15" s="165" t="s">
        <v>140</v>
      </c>
      <c r="R15" s="161">
        <v>5</v>
      </c>
    </row>
    <row r="16" spans="2:18" ht="16.5" customHeight="1" x14ac:dyDescent="0.25">
      <c r="B16" s="162"/>
      <c r="C16" s="164"/>
      <c r="D16" s="32">
        <f>IF(D15=0,"",IF(D15&gt;P15,2,IF(D15=P15,1,0)))</f>
        <v>0</v>
      </c>
      <c r="E16" s="32">
        <f>IF(E15=0,"",IF(E15&gt;O15,2,IF(E15=O15,1,0)))</f>
        <v>0</v>
      </c>
      <c r="F16" s="32">
        <f>IF(F15=0,"",IF(F15&gt;N15,2,IF(F15=N15,1,0)))</f>
        <v>0</v>
      </c>
      <c r="G16" s="32">
        <f>IF(G15=0,"",IF(G15&gt;M15,2,IF(G15=M15,1,0)))</f>
        <v>0</v>
      </c>
      <c r="H16" s="123"/>
      <c r="I16" s="24"/>
      <c r="J16" s="25"/>
      <c r="K16" s="26"/>
      <c r="L16" s="123"/>
      <c r="M16" s="32">
        <f>IF(M15=0,"",IF(M15&gt;G15,2,IF(M15=G15,1,0)))</f>
        <v>2</v>
      </c>
      <c r="N16" s="32">
        <f>IF(N15=0,"",IF(N15&gt;F15,2,IF(N15=F15,1,0)))</f>
        <v>2</v>
      </c>
      <c r="O16" s="32">
        <f>IF(O15=0,"",IF(O15&gt;E15,2,IF(E15=O15,1,0)))</f>
        <v>2</v>
      </c>
      <c r="P16" s="32">
        <f>IF(P15=0,"",IF(P15&gt;D15,2,IF(P15=D15,1,0)))</f>
        <v>2</v>
      </c>
      <c r="Q16" s="166"/>
      <c r="R16" s="162"/>
    </row>
    <row r="17" spans="2:108" ht="30" customHeight="1" x14ac:dyDescent="0.25">
      <c r="B17" s="161">
        <v>6</v>
      </c>
      <c r="C17" s="163" t="s">
        <v>139</v>
      </c>
      <c r="D17" s="27">
        <v>94.5</v>
      </c>
      <c r="E17" s="27">
        <v>95.2</v>
      </c>
      <c r="F17" s="27">
        <v>94.9</v>
      </c>
      <c r="G17" s="27">
        <v>98.7</v>
      </c>
      <c r="H17" s="28">
        <f>IF(SUM(D17:G17)=0,0,SUM(D17:G17))</f>
        <v>383.3</v>
      </c>
      <c r="I17" s="29">
        <f>IF(SUM(D18:H18)=0,0,SUM(D18:H18))</f>
        <v>0</v>
      </c>
      <c r="J17" s="30" t="s">
        <v>15</v>
      </c>
      <c r="K17" s="31">
        <f>IF(SUM(M18:P18)=0,0,SUM(M18:P18))</f>
        <v>8</v>
      </c>
      <c r="L17" s="28">
        <f>IF(SUM(M17:P17)=0,0,SUM(M17:P17))</f>
        <v>400.19999999999993</v>
      </c>
      <c r="M17" s="27">
        <v>104.5</v>
      </c>
      <c r="N17" s="27">
        <v>100.7</v>
      </c>
      <c r="O17" s="27">
        <v>98.6</v>
      </c>
      <c r="P17" s="27">
        <v>96.4</v>
      </c>
      <c r="Q17" s="165" t="s">
        <v>103</v>
      </c>
      <c r="R17" s="161">
        <v>7</v>
      </c>
    </row>
    <row r="18" spans="2:108" ht="16.5" customHeight="1" x14ac:dyDescent="0.25">
      <c r="B18" s="162"/>
      <c r="C18" s="164"/>
      <c r="D18" s="32">
        <f>IF(D17=0,"",IF(D17&gt;P17,2,IF(D17=P17,1,0)))</f>
        <v>0</v>
      </c>
      <c r="E18" s="32">
        <f>IF(E17=0,"",IF(E17&gt;O17,2,IF(E17=O17,1,0)))</f>
        <v>0</v>
      </c>
      <c r="F18" s="32">
        <f>IF(F17=0,"",IF(F17&gt;N17,2,IF(F17=N17,1,0)))</f>
        <v>0</v>
      </c>
      <c r="G18" s="32">
        <f>IF(G17=0,"",IF(G17&gt;M17,2,IF(G17=M17,1,0)))</f>
        <v>0</v>
      </c>
      <c r="H18" s="123"/>
      <c r="I18" s="24"/>
      <c r="J18" s="25"/>
      <c r="K18" s="26"/>
      <c r="L18" s="123"/>
      <c r="M18" s="32">
        <f>IF(M17=0,"",IF(M17&gt;G17,2,IF(M17=G17,1,0)))</f>
        <v>2</v>
      </c>
      <c r="N18" s="32">
        <f>IF(N17=0,"",IF(N17&gt;F17,2,IF(N17=F17,1,0)))</f>
        <v>2</v>
      </c>
      <c r="O18" s="32">
        <f>IF(O17=0,"",IF(O17&gt;E17,2,IF(E17=O17,1,0)))</f>
        <v>2</v>
      </c>
      <c r="P18" s="32">
        <f>IF(P17=0,"",IF(P17&gt;D17,2,IF(P17=D17,1,0)))</f>
        <v>2</v>
      </c>
      <c r="Q18" s="166"/>
      <c r="R18" s="162"/>
    </row>
    <row r="19" spans="2:108" ht="16.5" customHeight="1" x14ac:dyDescent="0.25">
      <c r="B19" s="33"/>
      <c r="C19" s="167" t="str">
        <f>IF(AND(H19=0,L19=0),"",IF(OR(I19&gt;K19,K19&gt;I19),"kein Stechen erforderlich","Stechen"))</f>
        <v>kein Stechen erforderlich</v>
      </c>
      <c r="D19" s="168"/>
      <c r="E19" s="169"/>
      <c r="F19" s="170" t="s">
        <v>16</v>
      </c>
      <c r="G19" s="171"/>
      <c r="H19" s="34">
        <f>IF(SUM(H13:H18)=0,0,SUM(H13:H18))</f>
        <v>1170</v>
      </c>
      <c r="I19" s="124">
        <f>IF(SUM(I13:I18)=0,0,SUM(I13:I18))</f>
        <v>0</v>
      </c>
      <c r="J19" s="36" t="s">
        <v>15</v>
      </c>
      <c r="K19" s="125">
        <f>IF(SUM(K13:K18)=0,0,SUM(K13:K18))</f>
        <v>24</v>
      </c>
      <c r="L19" s="34">
        <f>IF(SUM(L13:L18)=0,0,SUM(L13:L18))</f>
        <v>1203.8999999999999</v>
      </c>
      <c r="M19" s="170" t="s">
        <v>16</v>
      </c>
      <c r="N19" s="171"/>
      <c r="O19" s="172" t="str">
        <f>C19</f>
        <v>kein Stechen erforderlich</v>
      </c>
      <c r="P19" s="173"/>
      <c r="Q19" s="174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53" t="str">
        <f>IF(C19="Stechen",B10,"")</f>
        <v/>
      </c>
      <c r="D21" s="154"/>
      <c r="E21" s="154"/>
      <c r="F21" s="155" t="s">
        <v>17</v>
      </c>
      <c r="G21" s="156"/>
      <c r="H21" s="155" t="s">
        <v>18</v>
      </c>
      <c r="I21" s="157"/>
      <c r="J21" s="156"/>
      <c r="K21" s="155" t="s">
        <v>19</v>
      </c>
      <c r="L21" s="156"/>
      <c r="M21" s="155" t="s">
        <v>20</v>
      </c>
      <c r="N21" s="156"/>
      <c r="O21" s="154" t="str">
        <f>IF(O19="Stechen",M10,"")</f>
        <v/>
      </c>
      <c r="P21" s="154"/>
      <c r="Q21" s="158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75" t="s">
        <v>14</v>
      </c>
      <c r="C22" s="175"/>
      <c r="D22" s="176" t="s">
        <v>21</v>
      </c>
      <c r="E22" s="176"/>
      <c r="F22" s="41">
        <v>1</v>
      </c>
      <c r="G22" s="42">
        <v>2</v>
      </c>
      <c r="H22" s="41">
        <v>3</v>
      </c>
      <c r="I22" s="177">
        <v>4</v>
      </c>
      <c r="J22" s="178"/>
      <c r="K22" s="41">
        <v>5</v>
      </c>
      <c r="L22" s="42">
        <v>6</v>
      </c>
      <c r="M22" s="41">
        <v>7</v>
      </c>
      <c r="N22" s="42">
        <v>8</v>
      </c>
      <c r="O22" s="176" t="s">
        <v>21</v>
      </c>
      <c r="P22" s="176"/>
      <c r="Q22" s="179" t="s">
        <v>14</v>
      </c>
      <c r="R22" s="179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45">
        <f>IF(SUM(F24,H24,K24,M24)=0,0,SUM(F24,H24,K24,M24))</f>
        <v>6</v>
      </c>
      <c r="C23" s="136" t="s">
        <v>22</v>
      </c>
      <c r="D23" s="138" t="s">
        <v>23</v>
      </c>
      <c r="E23" s="138"/>
      <c r="F23" s="43">
        <v>9.5</v>
      </c>
      <c r="G23" s="121">
        <v>9.1999999999999993</v>
      </c>
      <c r="H23" s="43">
        <v>10.199999999999999</v>
      </c>
      <c r="I23" s="212">
        <v>10</v>
      </c>
      <c r="J23" s="213"/>
      <c r="K23" s="43">
        <v>9.4</v>
      </c>
      <c r="L23" s="121">
        <v>8.8000000000000007</v>
      </c>
      <c r="M23" s="43"/>
      <c r="N23" s="121"/>
      <c r="O23" s="141" t="s">
        <v>23</v>
      </c>
      <c r="P23" s="138"/>
      <c r="Q23" s="149" t="s">
        <v>22</v>
      </c>
      <c r="R23" s="145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46"/>
      <c r="C24" s="137"/>
      <c r="D24" s="138" t="s">
        <v>14</v>
      </c>
      <c r="E24" s="142"/>
      <c r="F24" s="45">
        <f>IF(F23="","",IF(F23&gt;G23,2,IF(F23=G23,1,0)))</f>
        <v>2</v>
      </c>
      <c r="G24" s="46">
        <f>IF(G23="","",IF(G23&gt;F23,2,IF(G23=F23,1,0)))</f>
        <v>0</v>
      </c>
      <c r="H24" s="45">
        <f>IF(H23="","",IF(H23&gt;I23,2,IF(H23=I23,1,0)))</f>
        <v>2</v>
      </c>
      <c r="I24" s="159">
        <f>IF(I23="","",IF(I23&gt;H23,2,IF(I23=H23,1,0)))</f>
        <v>0</v>
      </c>
      <c r="J24" s="160" t="str">
        <f>IF(J23="","",IF(J23&gt;I23,2,IF(J23=I23,1,"")))</f>
        <v/>
      </c>
      <c r="K24" s="45">
        <f>IF(K23="","",IF(K23&gt;L23,2,IF(K23=L23,1,0)))</f>
        <v>2</v>
      </c>
      <c r="L24" s="46">
        <f>IF(L23="","",IF(L23&gt;K23,2,IF(L23=K23,1,0)))</f>
        <v>0</v>
      </c>
      <c r="M24" s="45" t="str">
        <f>IF(M23="","",IF(M23&gt;N23,2,IF(M23=N23,1,0)))</f>
        <v/>
      </c>
      <c r="N24" s="46" t="str">
        <f>IF(N23="","",IF(N23&gt;M23,2,IF(N23=M23,1,0)))</f>
        <v/>
      </c>
      <c r="O24" s="141" t="s">
        <v>14</v>
      </c>
      <c r="P24" s="138"/>
      <c r="Q24" s="150"/>
      <c r="R24" s="146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45">
        <f>IF(SUM(F26,H26,K26,M26)=0,0,SUM(F26,H26,K26,M26))</f>
        <v>0</v>
      </c>
      <c r="C25" s="136" t="s">
        <v>24</v>
      </c>
      <c r="D25" s="138" t="s">
        <v>23</v>
      </c>
      <c r="E25" s="138"/>
      <c r="F25" s="43"/>
      <c r="G25" s="121"/>
      <c r="H25" s="43"/>
      <c r="I25" s="139"/>
      <c r="J25" s="140"/>
      <c r="K25" s="43"/>
      <c r="L25" s="121"/>
      <c r="M25" s="43"/>
      <c r="N25" s="121"/>
      <c r="O25" s="141" t="s">
        <v>23</v>
      </c>
      <c r="P25" s="138"/>
      <c r="Q25" s="149" t="s">
        <v>24</v>
      </c>
      <c r="R25" s="145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46"/>
      <c r="C26" s="137"/>
      <c r="D26" s="138" t="s">
        <v>14</v>
      </c>
      <c r="E26" s="142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43" t="str">
        <f>IF(I25="","",IF(I25&gt;H25,2,IF(I25=H25,1,0)))</f>
        <v/>
      </c>
      <c r="J26" s="144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41" t="s">
        <v>14</v>
      </c>
      <c r="P26" s="138"/>
      <c r="Q26" s="150"/>
      <c r="R26" s="146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45">
        <f>IF(SUM(F28,H28,K28,M28)=0,0,SUM(F28,H28,K28,M28))</f>
        <v>0</v>
      </c>
      <c r="C27" s="136" t="s">
        <v>25</v>
      </c>
      <c r="D27" s="138" t="s">
        <v>23</v>
      </c>
      <c r="E27" s="138"/>
      <c r="F27" s="49"/>
      <c r="G27" s="50"/>
      <c r="H27" s="49"/>
      <c r="I27" s="147"/>
      <c r="J27" s="148"/>
      <c r="K27" s="49"/>
      <c r="L27" s="50"/>
      <c r="M27" s="49"/>
      <c r="N27" s="50"/>
      <c r="O27" s="141" t="s">
        <v>23</v>
      </c>
      <c r="P27" s="138"/>
      <c r="Q27" s="149" t="s">
        <v>25</v>
      </c>
      <c r="R27" s="145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46"/>
      <c r="C28" s="137"/>
      <c r="D28" s="138" t="s">
        <v>14</v>
      </c>
      <c r="E28" s="138"/>
      <c r="F28" s="51" t="str">
        <f>IF(F27="","",IF(F27&gt;G27,2,IF(F27=G27,1,0)))</f>
        <v/>
      </c>
      <c r="G28" s="122" t="str">
        <f>IF(G27="","",IF(G27&gt;F27,2,IF(G27=F27,1,0)))</f>
        <v/>
      </c>
      <c r="H28" s="51" t="str">
        <f>IF(H27="","",IF(H27&gt;I27,2,IF(H27=I27,1,0)))</f>
        <v/>
      </c>
      <c r="I28" s="151" t="str">
        <f>IF(I27="","",IF(I27&gt;H27,2,IF(I27=H27,1,0)))</f>
        <v/>
      </c>
      <c r="J28" s="152" t="str">
        <f>IF(J27="","",IF(J27&gt;I27,2,IF(J27=I27,1,"")))</f>
        <v/>
      </c>
      <c r="K28" s="51" t="str">
        <f>IF(K27="","",IF(K27&gt;L27,2,IF(K27=L27,1,0)))</f>
        <v/>
      </c>
      <c r="L28" s="122" t="str">
        <f>IF(L27="","",IF(L27&gt;K27,2,IF(L27=K27,1,0)))</f>
        <v/>
      </c>
      <c r="M28" s="51" t="str">
        <f>IF(M27="","",IF(M27&gt;N27,2,IF(M27=N27,1,0)))</f>
        <v/>
      </c>
      <c r="N28" s="122" t="str">
        <f>IF(N27="","",IF(N27&gt;M27,2,IF(N27=M27,1,0)))</f>
        <v/>
      </c>
      <c r="O28" s="138" t="s">
        <v>14</v>
      </c>
      <c r="P28" s="138"/>
      <c r="Q28" s="150"/>
      <c r="R28" s="146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120"/>
      <c r="E29" s="55">
        <f>IF(I19=K19,1,0)</f>
        <v>0</v>
      </c>
      <c r="F29" s="56">
        <f>IF(B23&gt;R23,1,0)</f>
        <v>1</v>
      </c>
      <c r="G29" s="56">
        <f>IF(B25&gt;R25,1,0)</f>
        <v>0</v>
      </c>
      <c r="H29" s="56">
        <f>IF(B27&gt;R27,1,0)</f>
        <v>0</v>
      </c>
      <c r="I29" s="56">
        <f>SUM(E29:H29)</f>
        <v>1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180" t="s">
        <v>1</v>
      </c>
      <c r="E30" s="180"/>
      <c r="F30" s="180"/>
      <c r="G30" s="6">
        <f>$G$2</f>
        <v>8</v>
      </c>
      <c r="H30" s="181" t="s">
        <v>2</v>
      </c>
      <c r="I30" s="181"/>
      <c r="J30" s="182">
        <v>43512</v>
      </c>
      <c r="K30" s="183"/>
      <c r="L30" s="183"/>
      <c r="M30" s="183"/>
      <c r="N30" s="2" t="s">
        <v>3</v>
      </c>
      <c r="O30" s="184" t="s">
        <v>133</v>
      </c>
      <c r="P30" s="184"/>
      <c r="Q30" s="184"/>
    </row>
    <row r="31" spans="2:108" ht="19.5" customHeight="1" x14ac:dyDescent="0.25"/>
    <row r="32" spans="2:108" ht="19.5" customHeight="1" x14ac:dyDescent="0.25">
      <c r="D32" s="190" t="str">
        <f>$D$4</f>
        <v>LUFTGEWEHR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2:107" ht="19.5" customHeight="1" x14ac:dyDescent="0.25">
      <c r="D33" s="192" t="str">
        <f>$D$5</f>
        <v>SAISON 2018 / 19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2:107" ht="19.5" customHeight="1" x14ac:dyDescent="0.25">
      <c r="D34" s="190" t="str">
        <f>$D$6</f>
        <v>Landesliga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</row>
    <row r="35" spans="2:107" ht="19.5" customHeight="1" x14ac:dyDescent="0.25"/>
    <row r="36" spans="2:107" ht="16.5" customHeight="1" x14ac:dyDescent="0.25">
      <c r="D36" s="193" t="s">
        <v>1</v>
      </c>
      <c r="E36" s="194"/>
      <c r="F36" s="194"/>
      <c r="G36" s="194"/>
      <c r="H36" s="194"/>
      <c r="I36" s="6">
        <f>$G$2</f>
        <v>8</v>
      </c>
      <c r="J36" s="127"/>
      <c r="K36" s="195" t="s">
        <v>6</v>
      </c>
      <c r="L36" s="195"/>
      <c r="M36" s="195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196" t="s">
        <v>56</v>
      </c>
      <c r="C38" s="197"/>
      <c r="D38" s="197"/>
      <c r="E38" s="197"/>
      <c r="F38" s="197"/>
      <c r="G38" s="198"/>
      <c r="H38" s="10">
        <f>IF(I47=0,0,IF(I47&gt;K47,3,IF(AND(I47=K47,I57=K57),1,I57)))</f>
        <v>3</v>
      </c>
      <c r="I38" s="199" t="s">
        <v>7</v>
      </c>
      <c r="J38" s="199"/>
      <c r="K38" s="199"/>
      <c r="L38" s="10">
        <f>IF(K47=0,0,IF(K47&gt;I47,3,IF(AND(K47=I47,K57=I57),1,K57)))</f>
        <v>0</v>
      </c>
      <c r="M38" s="196" t="s">
        <v>53</v>
      </c>
      <c r="N38" s="197"/>
      <c r="O38" s="197"/>
      <c r="P38" s="197"/>
      <c r="Q38" s="197"/>
      <c r="R38" s="198"/>
    </row>
    <row r="39" spans="2:107" ht="16.5" customHeight="1" thickBot="1" x14ac:dyDescent="0.3">
      <c r="C39" t="s">
        <v>138</v>
      </c>
    </row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185">
        <v>1</v>
      </c>
      <c r="C41" s="163" t="s">
        <v>104</v>
      </c>
      <c r="D41" s="17">
        <v>100.6</v>
      </c>
      <c r="E41" s="17">
        <v>99.5</v>
      </c>
      <c r="F41" s="17">
        <v>98.4</v>
      </c>
      <c r="G41" s="17">
        <v>100</v>
      </c>
      <c r="H41" s="18">
        <f>IF(SUM(D41:G41)=0,0,SUM(D41:G41))</f>
        <v>398.5</v>
      </c>
      <c r="I41" s="19">
        <f>IF(SUM(D42:H42)=0,0,SUM(D42:H42))</f>
        <v>6</v>
      </c>
      <c r="J41" s="20" t="s">
        <v>15</v>
      </c>
      <c r="K41" s="21">
        <f>IF(SUM(M42:P42)=0,0,SUM(M42:P42))</f>
        <v>2</v>
      </c>
      <c r="L41" s="18">
        <f>IF(SUM(M41:P41)=0,0,SUM(M41:P41))</f>
        <v>399.20000000000005</v>
      </c>
      <c r="M41" s="17">
        <v>99.5</v>
      </c>
      <c r="N41" s="17">
        <v>99.9</v>
      </c>
      <c r="O41" s="17">
        <v>99.4</v>
      </c>
      <c r="P41" s="17">
        <v>100.4</v>
      </c>
      <c r="Q41" s="165" t="s">
        <v>84</v>
      </c>
      <c r="R41" s="185">
        <v>2</v>
      </c>
    </row>
    <row r="42" spans="2:107" ht="16.5" customHeight="1" x14ac:dyDescent="0.25">
      <c r="B42" s="162"/>
      <c r="C42" s="164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0</v>
      </c>
      <c r="G42" s="22">
        <f>IF(G41=0,"",IF(G41&gt;M41,2,IF(G41=M41,1,0)))</f>
        <v>2</v>
      </c>
      <c r="H42" s="123"/>
      <c r="I42" s="24"/>
      <c r="J42" s="25"/>
      <c r="K42" s="26"/>
      <c r="L42" s="123"/>
      <c r="M42" s="22">
        <f>IF(M41=0,"",IF(M41&gt;G41,2,IF(M41=G41,1,0)))</f>
        <v>0</v>
      </c>
      <c r="N42" s="22">
        <f>IF(N41=0,"",IF(N41&gt;F41,2,IF(N41=F41,1,0)))</f>
        <v>2</v>
      </c>
      <c r="O42" s="22">
        <f>IF(O41=0,"",IF(O41&gt;E41,2,IF(E41=O41,1,0)))</f>
        <v>0</v>
      </c>
      <c r="P42" s="22">
        <f>IF(P41=0,"",IF(P41&gt;D41,2,IF(P41=D41,1,0)))</f>
        <v>0</v>
      </c>
      <c r="Q42" s="166"/>
      <c r="R42" s="162"/>
    </row>
    <row r="43" spans="2:107" ht="30" customHeight="1" x14ac:dyDescent="0.25">
      <c r="B43" s="161">
        <v>3</v>
      </c>
      <c r="C43" s="163" t="s">
        <v>72</v>
      </c>
      <c r="D43" s="27">
        <v>97.1</v>
      </c>
      <c r="E43" s="27">
        <v>101.5</v>
      </c>
      <c r="F43" s="27">
        <v>94.5</v>
      </c>
      <c r="G43" s="27">
        <v>99.3</v>
      </c>
      <c r="H43" s="28">
        <f>IF(SUM(D43:G43)=0,0,SUM(D43:G43))</f>
        <v>392.40000000000003</v>
      </c>
      <c r="I43" s="29">
        <f>IF(SUM(D44:H44)=0,0,SUM(D44:H44))</f>
        <v>6</v>
      </c>
      <c r="J43" s="30" t="s">
        <v>15</v>
      </c>
      <c r="K43" s="31">
        <f>IF(SUM(M44:P44)=0,0,SUM(M44:P44))</f>
        <v>2</v>
      </c>
      <c r="L43" s="28">
        <f>IF(SUM(M43:P43)=0,0,SUM(M43:P43))</f>
        <v>383.1</v>
      </c>
      <c r="M43" s="27">
        <v>96.8</v>
      </c>
      <c r="N43" s="27">
        <v>97.5</v>
      </c>
      <c r="O43" s="27">
        <v>97.2</v>
      </c>
      <c r="P43" s="27">
        <v>91.6</v>
      </c>
      <c r="Q43" s="165" t="s">
        <v>98</v>
      </c>
      <c r="R43" s="161">
        <v>4</v>
      </c>
    </row>
    <row r="44" spans="2:107" ht="16.5" customHeight="1" x14ac:dyDescent="0.25">
      <c r="B44" s="162"/>
      <c r="C44" s="164"/>
      <c r="D44" s="32">
        <f>IF(D43=0,"",IF(D43&gt;P43,2,IF(D43=P43,1,0)))</f>
        <v>2</v>
      </c>
      <c r="E44" s="32">
        <f>IF(E43=0,"",IF(E43&gt;O43,2,IF(E43=O43,1,0)))</f>
        <v>2</v>
      </c>
      <c r="F44" s="32">
        <f>IF(F43=0,"",IF(F43&gt;N43,2,IF(F43=N43,1,0)))</f>
        <v>0</v>
      </c>
      <c r="G44" s="32">
        <f>IF(G43=0,"",IF(G43&gt;M43,2,IF(G43=M43,1,0)))</f>
        <v>2</v>
      </c>
      <c r="H44" s="123"/>
      <c r="I44" s="24"/>
      <c r="J44" s="25"/>
      <c r="K44" s="26"/>
      <c r="L44" s="123"/>
      <c r="M44" s="32">
        <f>IF(M43=0,"",IF(M43&gt;G43,2,IF(M43=G43,1,0)))</f>
        <v>0</v>
      </c>
      <c r="N44" s="32">
        <f>IF(N43=0,"",IF(N43&gt;F43,2,IF(N43=F43,1,0)))</f>
        <v>2</v>
      </c>
      <c r="O44" s="32">
        <f>IF(O43=0,"",IF(O43&gt;E43,2,IF(E43=O43,1,0)))</f>
        <v>0</v>
      </c>
      <c r="P44" s="32">
        <f>IF(P43=0,"",IF(P43&gt;D43,2,IF(P43=D43,1,0)))</f>
        <v>0</v>
      </c>
      <c r="Q44" s="166"/>
      <c r="R44" s="162"/>
    </row>
    <row r="45" spans="2:107" ht="30" customHeight="1" x14ac:dyDescent="0.25">
      <c r="B45" s="161">
        <v>5</v>
      </c>
      <c r="C45" s="163" t="s">
        <v>70</v>
      </c>
      <c r="D45" s="27">
        <v>99.2</v>
      </c>
      <c r="E45" s="27">
        <v>96.1</v>
      </c>
      <c r="F45" s="27">
        <v>98.2</v>
      </c>
      <c r="G45" s="27">
        <v>99.8</v>
      </c>
      <c r="H45" s="28">
        <f>IF(SUM(D45:G45)=0,0,SUM(D45:G45))</f>
        <v>393.3</v>
      </c>
      <c r="I45" s="29">
        <f>IF(SUM(D46:H46)=0,0,SUM(D46:H46))</f>
        <v>8</v>
      </c>
      <c r="J45" s="30" t="s">
        <v>15</v>
      </c>
      <c r="K45" s="31">
        <f>IF(SUM(M46:P46)=0,0,SUM(M46:P46))</f>
        <v>0</v>
      </c>
      <c r="L45" s="28">
        <f>IF(SUM(M45:P45)=0,0,SUM(M45:P45))</f>
        <v>373.29999999999995</v>
      </c>
      <c r="M45" s="27">
        <v>96.1</v>
      </c>
      <c r="N45" s="27">
        <v>90.8</v>
      </c>
      <c r="O45" s="27">
        <v>95</v>
      </c>
      <c r="P45" s="27">
        <v>91.4</v>
      </c>
      <c r="Q45" s="165" t="s">
        <v>141</v>
      </c>
      <c r="R45" s="161">
        <v>6</v>
      </c>
    </row>
    <row r="46" spans="2:107" ht="16.5" customHeight="1" x14ac:dyDescent="0.25">
      <c r="B46" s="162"/>
      <c r="C46" s="164"/>
      <c r="D46" s="32">
        <f>IF(D45=0,"",IF(D45&gt;P45,2,IF(D45=P45,1,0)))</f>
        <v>2</v>
      </c>
      <c r="E46" s="32">
        <f>IF(E45=0,"",IF(E45&gt;O45,2,IF(E45=O45,1,0)))</f>
        <v>2</v>
      </c>
      <c r="F46" s="32">
        <f>IF(F45=0,"",IF(F45&gt;N45,2,IF(F45=N45,1,0)))</f>
        <v>2</v>
      </c>
      <c r="G46" s="32">
        <f>IF(G45=0,"",IF(G45&gt;M45,2,IF(G45=M45,1,0)))</f>
        <v>2</v>
      </c>
      <c r="H46" s="123"/>
      <c r="I46" s="24"/>
      <c r="J46" s="25"/>
      <c r="K46" s="26"/>
      <c r="L46" s="123"/>
      <c r="M46" s="32">
        <f>IF(M45=0,"",IF(M45&gt;G45,2,IF(M45=G45,1,0)))</f>
        <v>0</v>
      </c>
      <c r="N46" s="32">
        <f>IF(N45=0,"",IF(N45&gt;F45,2,IF(N45=F45,1,0)))</f>
        <v>0</v>
      </c>
      <c r="O46" s="32">
        <f>IF(O45=0,"",IF(O45&gt;E45,2,IF(E45=O45,1,0)))</f>
        <v>0</v>
      </c>
      <c r="P46" s="32">
        <f>IF(P45=0,"",IF(P45&gt;D45,2,IF(P45=D45,1,0)))</f>
        <v>0</v>
      </c>
      <c r="Q46" s="166"/>
      <c r="R46" s="162"/>
    </row>
    <row r="47" spans="2:107" ht="16.5" customHeight="1" x14ac:dyDescent="0.25">
      <c r="B47" s="33"/>
      <c r="C47" s="167" t="str">
        <f>IF(AND(H47=0,L47=0),"",IF(OR(I47&gt;K47,K47&gt;I47),"kein Stechen erforderlich","Stechen"))</f>
        <v>kein Stechen erforderlich</v>
      </c>
      <c r="D47" s="168"/>
      <c r="E47" s="169"/>
      <c r="F47" s="170" t="s">
        <v>16</v>
      </c>
      <c r="G47" s="171"/>
      <c r="H47" s="34">
        <f>IF(SUM(H41:H46)=0,0,SUM(H41:H46))</f>
        <v>1184.2</v>
      </c>
      <c r="I47" s="124">
        <f>IF(SUM(I41:I46)=0,0,SUM(I41:I46))</f>
        <v>20</v>
      </c>
      <c r="J47" s="36" t="s">
        <v>15</v>
      </c>
      <c r="K47" s="125">
        <f>IF(SUM(K41:K46)=0,0,SUM(K41:K46))</f>
        <v>4</v>
      </c>
      <c r="L47" s="34">
        <f>IF(SUM(L41:L46)=0,0,SUM(L41:L46))</f>
        <v>1155.5999999999999</v>
      </c>
      <c r="M47" s="170" t="s">
        <v>16</v>
      </c>
      <c r="N47" s="171"/>
      <c r="O47" s="172" t="str">
        <f>C47</f>
        <v>kein Stechen erforderlich</v>
      </c>
      <c r="P47" s="173"/>
      <c r="Q47" s="174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53" t="str">
        <f>IF(C47="Stechen",B38,"")</f>
        <v/>
      </c>
      <c r="D49" s="154"/>
      <c r="E49" s="154"/>
      <c r="F49" s="155" t="s">
        <v>17</v>
      </c>
      <c r="G49" s="156"/>
      <c r="H49" s="155" t="s">
        <v>18</v>
      </c>
      <c r="I49" s="157"/>
      <c r="J49" s="156"/>
      <c r="K49" s="155" t="s">
        <v>19</v>
      </c>
      <c r="L49" s="156"/>
      <c r="M49" s="155" t="s">
        <v>20</v>
      </c>
      <c r="N49" s="156"/>
      <c r="O49" s="154" t="str">
        <f>IF(O47="Stechen",M38,"")</f>
        <v/>
      </c>
      <c r="P49" s="154"/>
      <c r="Q49" s="158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75" t="s">
        <v>14</v>
      </c>
      <c r="C50" s="175"/>
      <c r="D50" s="176" t="s">
        <v>21</v>
      </c>
      <c r="E50" s="176"/>
      <c r="F50" s="41">
        <v>1</v>
      </c>
      <c r="G50" s="42">
        <v>2</v>
      </c>
      <c r="H50" s="41">
        <v>3</v>
      </c>
      <c r="I50" s="177">
        <v>4</v>
      </c>
      <c r="J50" s="178"/>
      <c r="K50" s="41">
        <v>5</v>
      </c>
      <c r="L50" s="42">
        <v>6</v>
      </c>
      <c r="M50" s="41">
        <v>7</v>
      </c>
      <c r="N50" s="42">
        <v>8</v>
      </c>
      <c r="O50" s="176" t="s">
        <v>21</v>
      </c>
      <c r="P50" s="176"/>
      <c r="Q50" s="179" t="s">
        <v>14</v>
      </c>
      <c r="R50" s="179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45">
        <f>IF(SUM(F52,H52,K52,M52)=0,0,SUM(F52,H52,K52,M52))</f>
        <v>0</v>
      </c>
      <c r="C51" s="136" t="s">
        <v>22</v>
      </c>
      <c r="D51" s="138" t="s">
        <v>23</v>
      </c>
      <c r="E51" s="138"/>
      <c r="F51" s="43"/>
      <c r="G51" s="121"/>
      <c r="H51" s="43"/>
      <c r="I51" s="139"/>
      <c r="J51" s="140"/>
      <c r="K51" s="43"/>
      <c r="L51" s="121"/>
      <c r="M51" s="43"/>
      <c r="N51" s="121"/>
      <c r="O51" s="141" t="s">
        <v>23</v>
      </c>
      <c r="P51" s="138"/>
      <c r="Q51" s="149" t="s">
        <v>22</v>
      </c>
      <c r="R51" s="145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46"/>
      <c r="C52" s="137"/>
      <c r="D52" s="138" t="s">
        <v>14</v>
      </c>
      <c r="E52" s="142"/>
      <c r="F52" s="45"/>
      <c r="G52" s="46"/>
      <c r="H52" s="45"/>
      <c r="I52" s="159"/>
      <c r="J52" s="160"/>
      <c r="K52" s="45"/>
      <c r="L52" s="46"/>
      <c r="M52" s="45" t="str">
        <f>IF(M51="","",IF(M51&gt;N51,2,IF(M51=N51,1,0)))</f>
        <v/>
      </c>
      <c r="N52" s="46" t="str">
        <f>IF(N51="","",IF(N51&gt;M51,2,IF(N51=M51,1,0)))</f>
        <v/>
      </c>
      <c r="O52" s="141" t="s">
        <v>14</v>
      </c>
      <c r="P52" s="138"/>
      <c r="Q52" s="150"/>
      <c r="R52" s="146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45">
        <f>IF(SUM(F54,H54,K54,M54)=0,0,SUM(F54,H54,K54,M54))</f>
        <v>0</v>
      </c>
      <c r="C53" s="136" t="s">
        <v>24</v>
      </c>
      <c r="D53" s="138" t="s">
        <v>23</v>
      </c>
      <c r="E53" s="138"/>
      <c r="F53" s="43"/>
      <c r="G53" s="121"/>
      <c r="H53" s="43"/>
      <c r="I53" s="139"/>
      <c r="J53" s="140"/>
      <c r="K53" s="43"/>
      <c r="L53" s="121"/>
      <c r="M53" s="43"/>
      <c r="N53" s="121"/>
      <c r="O53" s="141" t="s">
        <v>23</v>
      </c>
      <c r="P53" s="138"/>
      <c r="Q53" s="149" t="s">
        <v>24</v>
      </c>
      <c r="R53" s="145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46"/>
      <c r="C54" s="137"/>
      <c r="D54" s="138" t="s">
        <v>14</v>
      </c>
      <c r="E54" s="142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43" t="str">
        <f>IF(I53="","",IF(I53&gt;H53,2,IF(I53=H53,1,0)))</f>
        <v/>
      </c>
      <c r="J54" s="144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41" t="s">
        <v>14</v>
      </c>
      <c r="P54" s="138"/>
      <c r="Q54" s="150"/>
      <c r="R54" s="146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45">
        <f>IF(SUM(F56,H56,K56,M56)=0,0,SUM(F56,H56,K56,M56))</f>
        <v>0</v>
      </c>
      <c r="C55" s="136" t="s">
        <v>25</v>
      </c>
      <c r="D55" s="138" t="s">
        <v>23</v>
      </c>
      <c r="E55" s="138"/>
      <c r="F55" s="49"/>
      <c r="G55" s="50"/>
      <c r="H55" s="49"/>
      <c r="I55" s="147"/>
      <c r="J55" s="148"/>
      <c r="K55" s="49"/>
      <c r="L55" s="50"/>
      <c r="M55" s="49"/>
      <c r="N55" s="50"/>
      <c r="O55" s="141" t="s">
        <v>23</v>
      </c>
      <c r="P55" s="138"/>
      <c r="Q55" s="149" t="s">
        <v>25</v>
      </c>
      <c r="R55" s="145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46"/>
      <c r="C56" s="137"/>
      <c r="D56" s="138" t="s">
        <v>14</v>
      </c>
      <c r="E56" s="138"/>
      <c r="F56" s="51" t="str">
        <f>IF(F55="","",IF(F55&gt;G55,2,IF(F55=G55,1,0)))</f>
        <v/>
      </c>
      <c r="G56" s="122" t="str">
        <f>IF(G55="","",IF(G55&gt;F55,2,IF(G55=F55,1,0)))</f>
        <v/>
      </c>
      <c r="H56" s="51" t="str">
        <f>IF(H55="","",IF(H55&gt;I55,2,IF(H55=I55,1,0)))</f>
        <v/>
      </c>
      <c r="I56" s="151" t="str">
        <f>IF(I55="","",IF(I55&gt;H55,2,IF(I55=H55,1,0)))</f>
        <v/>
      </c>
      <c r="J56" s="152" t="str">
        <f>IF(J55="","",IF(J55&gt;I55,2,IF(J55=I55,1,"")))</f>
        <v/>
      </c>
      <c r="K56" s="51" t="str">
        <f>IF(K55="","",IF(K55&gt;L55,2,IF(K55=L55,1,0)))</f>
        <v/>
      </c>
      <c r="L56" s="122" t="str">
        <f>IF(L55="","",IF(L55&gt;K55,2,IF(L55=K55,1,0)))</f>
        <v/>
      </c>
      <c r="M56" s="51" t="str">
        <f>IF(M55="","",IF(M55&gt;N55,2,IF(M55=N55,1,0)))</f>
        <v/>
      </c>
      <c r="N56" s="122" t="str">
        <f>IF(N55="","",IF(N55&gt;M55,2,IF(N55=M55,1,0)))</f>
        <v/>
      </c>
      <c r="O56" s="138" t="s">
        <v>14</v>
      </c>
      <c r="P56" s="138"/>
      <c r="Q56" s="150"/>
      <c r="R56" s="146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120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180" t="s">
        <v>1</v>
      </c>
      <c r="E58" s="180"/>
      <c r="F58" s="180"/>
      <c r="G58" s="6">
        <f>$G$2</f>
        <v>8</v>
      </c>
      <c r="H58" s="181" t="s">
        <v>2</v>
      </c>
      <c r="I58" s="181"/>
      <c r="J58" s="182">
        <v>43512</v>
      </c>
      <c r="K58" s="183"/>
      <c r="L58" s="183"/>
      <c r="M58" s="183"/>
      <c r="N58" s="2" t="s">
        <v>3</v>
      </c>
      <c r="O58" s="184" t="s">
        <v>133</v>
      </c>
      <c r="P58" s="184"/>
      <c r="Q58" s="184"/>
    </row>
    <row r="59" spans="2:108" ht="19.5" customHeight="1" x14ac:dyDescent="0.25"/>
    <row r="60" spans="2:108" ht="19.5" customHeight="1" x14ac:dyDescent="0.25">
      <c r="D60" s="190" t="str">
        <f>$D$4</f>
        <v>LUFTGEWEHR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2:108" ht="19.5" customHeight="1" x14ac:dyDescent="0.25">
      <c r="D61" s="192" t="str">
        <f>$D$5</f>
        <v>SAISON 2018 / 19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2:108" ht="19.5" customHeight="1" x14ac:dyDescent="0.25">
      <c r="D62" s="190" t="str">
        <f>$D$6</f>
        <v>Landesliga</v>
      </c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4" spans="2:108" ht="16.5" customHeight="1" x14ac:dyDescent="0.25">
      <c r="D64" s="193" t="s">
        <v>1</v>
      </c>
      <c r="E64" s="194"/>
      <c r="F64" s="194"/>
      <c r="G64" s="194"/>
      <c r="H64" s="194"/>
      <c r="I64" s="6">
        <f>$G$2</f>
        <v>8</v>
      </c>
      <c r="J64" s="127"/>
      <c r="K64" s="195" t="s">
        <v>6</v>
      </c>
      <c r="L64" s="195"/>
      <c r="M64" s="195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196" t="s">
        <v>48</v>
      </c>
      <c r="C66" s="197"/>
      <c r="D66" s="197"/>
      <c r="E66" s="197"/>
      <c r="F66" s="197"/>
      <c r="G66" s="198"/>
      <c r="H66" s="10">
        <f>IF(I75=0,0,IF(I75&gt;K75,3,IF(AND(I75=K75,I85=K85),1,I85)))</f>
        <v>3</v>
      </c>
      <c r="I66" s="199" t="s">
        <v>7</v>
      </c>
      <c r="J66" s="199"/>
      <c r="K66" s="199"/>
      <c r="L66" s="10">
        <f>IF(K75=0,0,IF(K75&gt;I75,3,IF(AND(K75=I75,K85=I85),1,K85)))</f>
        <v>0</v>
      </c>
      <c r="M66" s="196" t="s">
        <v>50</v>
      </c>
      <c r="N66" s="197"/>
      <c r="O66" s="197"/>
      <c r="P66" s="197"/>
      <c r="Q66" s="197"/>
      <c r="R66" s="198"/>
    </row>
    <row r="67" spans="1:108" ht="16.5" customHeight="1" thickBot="1" x14ac:dyDescent="0.3">
      <c r="C67" t="s">
        <v>142</v>
      </c>
    </row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185">
        <v>7</v>
      </c>
      <c r="C69" s="163" t="s">
        <v>62</v>
      </c>
      <c r="D69" s="17">
        <v>98.6</v>
      </c>
      <c r="E69" s="17">
        <v>95.6</v>
      </c>
      <c r="F69" s="17">
        <v>98.1</v>
      </c>
      <c r="G69" s="17">
        <v>99.2</v>
      </c>
      <c r="H69" s="18">
        <f>IF(SUM(D69:G69)=0,0,SUM(D69:G69))</f>
        <v>391.49999999999994</v>
      </c>
      <c r="I69" s="19">
        <f>IF(SUM(D70:H70)=0,0,SUM(D70:H70))</f>
        <v>8</v>
      </c>
      <c r="J69" s="20" t="s">
        <v>15</v>
      </c>
      <c r="K69" s="21">
        <f>IF(SUM(M70:P70)=0,0,SUM(M70:P70))</f>
        <v>0</v>
      </c>
      <c r="L69" s="18">
        <f>IF(SUM(M69:P69)=0,0,SUM(M69:P69))</f>
        <v>385.1</v>
      </c>
      <c r="M69" s="17">
        <v>98.7</v>
      </c>
      <c r="N69" s="17">
        <v>97.9</v>
      </c>
      <c r="O69" s="17">
        <v>93</v>
      </c>
      <c r="P69" s="17">
        <v>95.5</v>
      </c>
      <c r="Q69" s="165" t="s">
        <v>77</v>
      </c>
      <c r="R69" s="185">
        <v>8</v>
      </c>
    </row>
    <row r="70" spans="1:108" ht="16.5" customHeight="1" x14ac:dyDescent="0.25">
      <c r="B70" s="162"/>
      <c r="C70" s="164"/>
      <c r="D70" s="22">
        <f>IF(D69=0,"",IF(D69&gt;P69,2,IF(D69=P69,1,0)))</f>
        <v>2</v>
      </c>
      <c r="E70" s="22">
        <f>IF(E69=0,"",IF(E69&gt;O69,2,IF(E69=O69,1,0)))</f>
        <v>2</v>
      </c>
      <c r="F70" s="22">
        <f>IF(F69=0,"",IF(F69&gt;N69,2,IF(F69=N69,1,0)))</f>
        <v>2</v>
      </c>
      <c r="G70" s="22">
        <f>IF(G69=0,"",IF(G69&gt;M69,2,IF(G69=M69,1,0)))</f>
        <v>2</v>
      </c>
      <c r="H70" s="123"/>
      <c r="I70" s="24"/>
      <c r="J70" s="25"/>
      <c r="K70" s="26"/>
      <c r="L70" s="123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0</v>
      </c>
      <c r="P70" s="22">
        <f>IF(P69=0,"",IF(P69&gt;D69,2,IF(P69=D69,1,0)))</f>
        <v>0</v>
      </c>
      <c r="Q70" s="166"/>
      <c r="R70" s="162"/>
    </row>
    <row r="71" spans="1:108" ht="30" customHeight="1" x14ac:dyDescent="0.25">
      <c r="B71" s="161">
        <v>9</v>
      </c>
      <c r="C71" s="163" t="s">
        <v>64</v>
      </c>
      <c r="D71" s="27">
        <v>99.8</v>
      </c>
      <c r="E71" s="27">
        <v>102.1</v>
      </c>
      <c r="F71" s="27">
        <v>95.3</v>
      </c>
      <c r="G71" s="27">
        <v>98.7</v>
      </c>
      <c r="H71" s="28">
        <f>IF(SUM(D71:G71)=0,0,SUM(D71:G71))</f>
        <v>395.9</v>
      </c>
      <c r="I71" s="29">
        <f>IF(SUM(D72:H72)=0,0,SUM(D72:H72))</f>
        <v>6</v>
      </c>
      <c r="J71" s="30" t="s">
        <v>15</v>
      </c>
      <c r="K71" s="31">
        <f>IF(SUM(M72:P72)=0,0,SUM(M72:P72))</f>
        <v>2</v>
      </c>
      <c r="L71" s="28">
        <f>IF(SUM(M71:P71)=0,0,SUM(M71:P71))</f>
        <v>391.1</v>
      </c>
      <c r="M71" s="27">
        <v>95.4</v>
      </c>
      <c r="N71" s="27">
        <v>95</v>
      </c>
      <c r="O71" s="27">
        <v>100.8</v>
      </c>
      <c r="P71" s="27">
        <v>99.9</v>
      </c>
      <c r="Q71" s="165" t="s">
        <v>97</v>
      </c>
      <c r="R71" s="161">
        <v>10</v>
      </c>
    </row>
    <row r="72" spans="1:108" ht="16.5" customHeight="1" x14ac:dyDescent="0.25">
      <c r="B72" s="162"/>
      <c r="C72" s="164"/>
      <c r="D72" s="32">
        <f>IF(D71=0,"",IF(D71&gt;P71,2,IF(D71=P71,1,0)))</f>
        <v>0</v>
      </c>
      <c r="E72" s="32">
        <f>IF(E71=0,"",IF(E71&gt;O71,2,IF(E71=O71,1,0)))</f>
        <v>2</v>
      </c>
      <c r="F72" s="32">
        <f>IF(F71=0,"",IF(F71&gt;N71,2,IF(F71=N71,1,0)))</f>
        <v>2</v>
      </c>
      <c r="G72" s="32">
        <f>IF(G71=0,"",IF(G71&gt;M71,2,IF(G71=M71,1,0)))</f>
        <v>2</v>
      </c>
      <c r="H72" s="123"/>
      <c r="I72" s="24"/>
      <c r="J72" s="25"/>
      <c r="K72" s="26"/>
      <c r="L72" s="123"/>
      <c r="M72" s="32">
        <f>IF(M71=0,"",IF(M71&gt;G71,2,IF(M71=G71,1,0)))</f>
        <v>0</v>
      </c>
      <c r="N72" s="32">
        <f>IF(N71=0,"",IF(N71&gt;F71,2,IF(N71=F71,1,0)))</f>
        <v>0</v>
      </c>
      <c r="O72" s="32">
        <f>IF(O71=0,"",IF(O71&gt;E71,2,IF(E71=O71,1,0)))</f>
        <v>0</v>
      </c>
      <c r="P72" s="32">
        <f>IF(P71=0,"",IF(P71&gt;D71,2,IF(P71=D71,1,0)))</f>
        <v>2</v>
      </c>
      <c r="Q72" s="166"/>
      <c r="R72" s="162"/>
    </row>
    <row r="73" spans="1:108" ht="30" customHeight="1" x14ac:dyDescent="0.25">
      <c r="B73" s="161">
        <v>11</v>
      </c>
      <c r="C73" s="163" t="s">
        <v>66</v>
      </c>
      <c r="D73" s="27">
        <v>94.1</v>
      </c>
      <c r="E73" s="27">
        <v>97.6</v>
      </c>
      <c r="F73" s="27">
        <v>98.4</v>
      </c>
      <c r="G73" s="27">
        <v>94.2</v>
      </c>
      <c r="H73" s="28">
        <f>IF(SUM(D73:G73)=0,0,SUM(D73:G73))</f>
        <v>384.3</v>
      </c>
      <c r="I73" s="29">
        <f>IF(SUM(D74:H74)=0,0,SUM(D74:H74))</f>
        <v>0</v>
      </c>
      <c r="J73" s="30" t="s">
        <v>15</v>
      </c>
      <c r="K73" s="31">
        <f>IF(SUM(M74:P74)=0,0,SUM(M74:P74))</f>
        <v>8</v>
      </c>
      <c r="L73" s="28">
        <f>IF(SUM(M73:P73)=0,0,SUM(M73:P73))</f>
        <v>391.8</v>
      </c>
      <c r="M73" s="27">
        <v>95.9</v>
      </c>
      <c r="N73" s="27">
        <v>98.5</v>
      </c>
      <c r="O73" s="27">
        <v>98.2</v>
      </c>
      <c r="P73" s="27">
        <v>99.2</v>
      </c>
      <c r="Q73" s="165" t="s">
        <v>81</v>
      </c>
      <c r="R73" s="161">
        <v>12</v>
      </c>
    </row>
    <row r="74" spans="1:108" ht="16.5" customHeight="1" x14ac:dyDescent="0.25">
      <c r="B74" s="162"/>
      <c r="C74" s="164"/>
      <c r="D74" s="32">
        <f>IF(D73=0,"",IF(D73&gt;P73,2,IF(D73=P73,1,0)))</f>
        <v>0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0</v>
      </c>
      <c r="H74" s="123"/>
      <c r="I74" s="24"/>
      <c r="J74" s="25"/>
      <c r="K74" s="26"/>
      <c r="L74" s="123"/>
      <c r="M74" s="32">
        <f>IF(M73=0,"",IF(M73&gt;G73,2,IF(M73=G73,1,0)))</f>
        <v>2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2</v>
      </c>
      <c r="Q74" s="166"/>
      <c r="R74" s="162"/>
    </row>
    <row r="75" spans="1:108" ht="16.5" customHeight="1" x14ac:dyDescent="0.25">
      <c r="B75" s="33"/>
      <c r="C75" s="167" t="str">
        <f>IF(AND(H75=0,L75=0),"",IF(OR(I75&gt;K75,K75&gt;I75),"kein Stechen erforderlich","Stechen"))</f>
        <v>kein Stechen erforderlich</v>
      </c>
      <c r="D75" s="168"/>
      <c r="E75" s="169"/>
      <c r="F75" s="170" t="s">
        <v>16</v>
      </c>
      <c r="G75" s="171"/>
      <c r="H75" s="34">
        <f>IF(SUM(H69:H74)=0,0,SUM(H69:H74))</f>
        <v>1171.6999999999998</v>
      </c>
      <c r="I75" s="124">
        <f>IF(SUM(I69:I74)=0,0,SUM(I69:I74))</f>
        <v>14</v>
      </c>
      <c r="J75" s="36" t="s">
        <v>15</v>
      </c>
      <c r="K75" s="125">
        <f>IF(SUM(K69:K74)=0,0,SUM(K69:K74))</f>
        <v>10</v>
      </c>
      <c r="L75" s="34">
        <f>IF(SUM(L69:L74)=0,0,SUM(L69:L74))</f>
        <v>1168</v>
      </c>
      <c r="M75" s="170" t="s">
        <v>16</v>
      </c>
      <c r="N75" s="171"/>
      <c r="O75" s="172" t="str">
        <f>C75</f>
        <v>kein Stechen erforderlich</v>
      </c>
      <c r="P75" s="173"/>
      <c r="Q75" s="174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53"/>
      <c r="D77" s="154"/>
      <c r="E77" s="154"/>
      <c r="F77" s="155" t="s">
        <v>17</v>
      </c>
      <c r="G77" s="156"/>
      <c r="H77" s="155" t="s">
        <v>18</v>
      </c>
      <c r="I77" s="157"/>
      <c r="J77" s="156"/>
      <c r="K77" s="155" t="s">
        <v>19</v>
      </c>
      <c r="L77" s="156"/>
      <c r="M77" s="155" t="s">
        <v>20</v>
      </c>
      <c r="N77" s="156"/>
      <c r="O77" s="154" t="str">
        <f>IF(O75="Stechen",M66,"")</f>
        <v/>
      </c>
      <c r="P77" s="154"/>
      <c r="Q77" s="158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75" t="s">
        <v>14</v>
      </c>
      <c r="C78" s="175"/>
      <c r="D78" s="176" t="s">
        <v>21</v>
      </c>
      <c r="E78" s="176"/>
      <c r="F78" s="41">
        <v>1</v>
      </c>
      <c r="G78" s="42">
        <v>2</v>
      </c>
      <c r="H78" s="41">
        <v>3</v>
      </c>
      <c r="I78" s="177">
        <v>4</v>
      </c>
      <c r="J78" s="178"/>
      <c r="K78" s="41">
        <v>5</v>
      </c>
      <c r="L78" s="42">
        <v>6</v>
      </c>
      <c r="M78" s="41">
        <v>7</v>
      </c>
      <c r="N78" s="42">
        <v>8</v>
      </c>
      <c r="O78" s="176" t="s">
        <v>21</v>
      </c>
      <c r="P78" s="176"/>
      <c r="Q78" s="179" t="s">
        <v>14</v>
      </c>
      <c r="R78" s="179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45">
        <f>IF(SUM(F80,H80,K80,M80)=0,0,SUM(F80,H80,K80,M80))</f>
        <v>0</v>
      </c>
      <c r="C79" s="136" t="s">
        <v>22</v>
      </c>
      <c r="D79" s="138" t="s">
        <v>23</v>
      </c>
      <c r="E79" s="138"/>
      <c r="F79" s="43"/>
      <c r="G79" s="121"/>
      <c r="H79" s="43"/>
      <c r="I79" s="139"/>
      <c r="J79" s="140"/>
      <c r="K79" s="43"/>
      <c r="L79" s="121"/>
      <c r="M79" s="43"/>
      <c r="N79" s="121"/>
      <c r="O79" s="141" t="s">
        <v>23</v>
      </c>
      <c r="P79" s="138"/>
      <c r="Q79" s="149" t="s">
        <v>22</v>
      </c>
      <c r="R79" s="145">
        <f>IF(SUM(N80,L80,I80,G80)=0,0,SUM(N80,L80,I80,G80))</f>
        <v>0</v>
      </c>
      <c r="S79" s="1">
        <f>IF(R79&gt;B79,1,0)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46"/>
      <c r="C80" s="137"/>
      <c r="D80" s="138" t="s">
        <v>14</v>
      </c>
      <c r="E80" s="142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59" t="str">
        <f>IF(I79="","",IF(I79&gt;H79,2,IF(I79=H79,1,0)))</f>
        <v/>
      </c>
      <c r="J80" s="160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41" t="s">
        <v>14</v>
      </c>
      <c r="P80" s="138"/>
      <c r="Q80" s="150"/>
      <c r="R80" s="146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45">
        <f>IF(SUM(F82,H82,K82,M82)=0,0,SUM(F82,H82,K82,M82))</f>
        <v>0</v>
      </c>
      <c r="C81" s="136" t="s">
        <v>24</v>
      </c>
      <c r="D81" s="138" t="s">
        <v>23</v>
      </c>
      <c r="E81" s="138"/>
      <c r="F81" s="43"/>
      <c r="G81" s="121"/>
      <c r="H81" s="43"/>
      <c r="I81" s="139"/>
      <c r="J81" s="140"/>
      <c r="K81" s="43"/>
      <c r="L81" s="121"/>
      <c r="M81" s="43"/>
      <c r="N81" s="121"/>
      <c r="O81" s="141" t="s">
        <v>23</v>
      </c>
      <c r="P81" s="138"/>
      <c r="Q81" s="149" t="s">
        <v>24</v>
      </c>
      <c r="R81" s="145">
        <f>IF(SUM(N82,L82,I82,G82)=0,0,SUM(N82,L82,I82,G82))</f>
        <v>0</v>
      </c>
      <c r="S81" s="1">
        <f>IF(R81&gt;B81,1,0)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46"/>
      <c r="C82" s="137"/>
      <c r="D82" s="138" t="s">
        <v>14</v>
      </c>
      <c r="E82" s="142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43" t="str">
        <f>IF(I81="","",IF(I81&gt;H81,2,IF(I81=H81,1,0)))</f>
        <v/>
      </c>
      <c r="J82" s="144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41" t="s">
        <v>14</v>
      </c>
      <c r="P82" s="138"/>
      <c r="Q82" s="150"/>
      <c r="R82" s="146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45">
        <f>IF(SUM(F84,H84,K84,M84)=0,0,SUM(F84,H84,K84,M84))</f>
        <v>0</v>
      </c>
      <c r="C83" s="136" t="s">
        <v>25</v>
      </c>
      <c r="D83" s="138" t="s">
        <v>23</v>
      </c>
      <c r="E83" s="138"/>
      <c r="F83" s="49"/>
      <c r="G83" s="50"/>
      <c r="H83" s="49"/>
      <c r="I83" s="147"/>
      <c r="J83" s="148"/>
      <c r="K83" s="49"/>
      <c r="L83" s="50"/>
      <c r="M83" s="49"/>
      <c r="N83" s="50"/>
      <c r="O83" s="141" t="s">
        <v>23</v>
      </c>
      <c r="P83" s="138"/>
      <c r="Q83" s="149" t="s">
        <v>25</v>
      </c>
      <c r="R83" s="145">
        <f>IF(SUM(N84,L84,I84,G84)=0,0,SUM(N84,L84,I84,G84))</f>
        <v>0</v>
      </c>
      <c r="S83" s="1">
        <f>IF(R83&gt;B83,1,0)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46"/>
      <c r="C84" s="137"/>
      <c r="D84" s="138" t="s">
        <v>14</v>
      </c>
      <c r="E84" s="138"/>
      <c r="F84" s="51" t="str">
        <f>IF(F83="","",IF(F83&gt;G83,2,IF(F83=G83,1,0)))</f>
        <v/>
      </c>
      <c r="G84" s="122" t="str">
        <f>IF(G83="","",IF(G83&gt;F83,2,IF(G83=F83,1,0)))</f>
        <v/>
      </c>
      <c r="H84" s="51" t="str">
        <f>IF(H83="","",IF(H83&gt;I83,2,IF(H83=I83,1,0)))</f>
        <v/>
      </c>
      <c r="I84" s="151" t="str">
        <f>IF(I83="","",IF(I83&gt;H83,2,IF(I83=H83,1,0)))</f>
        <v/>
      </c>
      <c r="J84" s="152" t="str">
        <f>IF(J83="","",IF(J83&gt;I83,2,IF(J83=I83,1,"")))</f>
        <v/>
      </c>
      <c r="K84" s="51" t="str">
        <f>IF(K83="","",IF(K83&gt;L83,2,IF(K83=L83,1,0)))</f>
        <v/>
      </c>
      <c r="L84" s="122" t="str">
        <f>IF(L83="","",IF(L83&gt;K83,2,IF(L83=K83,1,0)))</f>
        <v/>
      </c>
      <c r="M84" s="51" t="str">
        <f>IF(M83="","",IF(M83&gt;N83,2,IF(M83=N83,1,0)))</f>
        <v/>
      </c>
      <c r="N84" s="122" t="str">
        <f>IF(N83="","",IF(N83&gt;M83,2,IF(N83=M83,1,0)))</f>
        <v/>
      </c>
      <c r="O84" s="138" t="s">
        <v>14</v>
      </c>
      <c r="P84" s="138"/>
      <c r="Q84" s="150"/>
      <c r="R84" s="146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120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S85" s="1">
        <f>SUM(S79:S84)</f>
        <v>0</v>
      </c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180" t="s">
        <v>1</v>
      </c>
      <c r="E86" s="180"/>
      <c r="F86" s="180"/>
      <c r="G86" s="6">
        <f>$G$2</f>
        <v>8</v>
      </c>
      <c r="H86" s="181" t="s">
        <v>2</v>
      </c>
      <c r="I86" s="181"/>
      <c r="J86" s="182">
        <v>43512</v>
      </c>
      <c r="K86" s="183"/>
      <c r="L86" s="183"/>
      <c r="M86" s="183"/>
      <c r="N86" s="2" t="s">
        <v>3</v>
      </c>
      <c r="O86" s="184" t="s">
        <v>133</v>
      </c>
      <c r="P86" s="184"/>
      <c r="Q86" s="184"/>
    </row>
    <row r="87" spans="1:108" ht="19.5" customHeight="1" x14ac:dyDescent="0.25"/>
    <row r="88" spans="1:108" ht="19.5" customHeight="1" x14ac:dyDescent="0.25">
      <c r="D88" s="190" t="str">
        <f>$D$4</f>
        <v>LUFTGEWEHR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</row>
    <row r="89" spans="1:108" ht="19.5" customHeight="1" x14ac:dyDescent="0.25">
      <c r="D89" s="192" t="str">
        <f>$D$5</f>
        <v>SAISON 2018 / 19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</row>
    <row r="90" spans="1:108" ht="19.5" customHeight="1" x14ac:dyDescent="0.25">
      <c r="D90" s="190" t="str">
        <f>$D$6</f>
        <v>Landesliga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</row>
    <row r="91" spans="1:108" ht="19.5" customHeight="1" x14ac:dyDescent="0.25"/>
    <row r="92" spans="1:108" ht="16.5" customHeight="1" x14ac:dyDescent="0.25">
      <c r="D92" s="193" t="s">
        <v>1</v>
      </c>
      <c r="E92" s="194"/>
      <c r="F92" s="194"/>
      <c r="G92" s="194"/>
      <c r="H92" s="194"/>
      <c r="I92" s="6">
        <f>$G$2</f>
        <v>8</v>
      </c>
      <c r="J92" s="127"/>
      <c r="K92" s="195" t="s">
        <v>6</v>
      </c>
      <c r="L92" s="195"/>
      <c r="M92" s="195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196" t="s">
        <v>51</v>
      </c>
      <c r="C94" s="197"/>
      <c r="D94" s="197"/>
      <c r="E94" s="197"/>
      <c r="F94" s="197"/>
      <c r="G94" s="198"/>
      <c r="H94" s="10">
        <f>IF(I103=0,0,IF(I103&gt;K103,3,IF(AND(I103=K103,I113=K113),1,I113)))</f>
        <v>3</v>
      </c>
      <c r="I94" s="199" t="s">
        <v>7</v>
      </c>
      <c r="J94" s="199"/>
      <c r="K94" s="199"/>
      <c r="L94" s="10">
        <f>IF(K103=0,0,IF(K103&gt;I103,3,IF(AND(K103=I103,K113=I113),1,K113)))</f>
        <v>0</v>
      </c>
      <c r="M94" s="196" t="s">
        <v>49</v>
      </c>
      <c r="N94" s="197"/>
      <c r="O94" s="197"/>
      <c r="P94" s="197"/>
      <c r="Q94" s="197"/>
      <c r="R94" s="198"/>
    </row>
    <row r="95" spans="1:108" ht="16.5" customHeight="1" thickBot="1" x14ac:dyDescent="0.3">
      <c r="C95" t="s">
        <v>142</v>
      </c>
    </row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185"/>
      <c r="C97" s="186" t="s">
        <v>90</v>
      </c>
      <c r="D97" s="17">
        <v>101.3</v>
      </c>
      <c r="E97" s="17">
        <v>100.9</v>
      </c>
      <c r="F97" s="17">
        <v>104.5</v>
      </c>
      <c r="G97" s="17">
        <v>101.7</v>
      </c>
      <c r="H97" s="18">
        <f>IF(SUM(D97:G97)=0,0,SUM(D97:G97))</f>
        <v>408.4</v>
      </c>
      <c r="I97" s="19">
        <f>IF(SUM(D98:H98)=0,0,SUM(D98:H98))</f>
        <v>6</v>
      </c>
      <c r="J97" s="20" t="s">
        <v>15</v>
      </c>
      <c r="K97" s="21">
        <f>IF(SUM(M98:P98)=0,0,SUM(M98:P98))</f>
        <v>2</v>
      </c>
      <c r="L97" s="18">
        <f>IF(SUM(M97:P97)=0,0,SUM(M97:P97))</f>
        <v>398</v>
      </c>
      <c r="M97" s="17">
        <v>102.8</v>
      </c>
      <c r="N97" s="17">
        <v>97.2</v>
      </c>
      <c r="O97" s="17">
        <v>100</v>
      </c>
      <c r="P97" s="17">
        <v>98</v>
      </c>
      <c r="Q97" s="211" t="s">
        <v>71</v>
      </c>
      <c r="R97" s="185"/>
    </row>
    <row r="98" spans="2:108" ht="16.5" customHeight="1" x14ac:dyDescent="0.25">
      <c r="B98" s="162"/>
      <c r="C98" s="187"/>
      <c r="D98" s="22">
        <f>IF(D97=0,"",IF(D97&gt;P97,2,IF(D97=P97,1,0)))</f>
        <v>2</v>
      </c>
      <c r="E98" s="22">
        <f>IF(E97=0,"",IF(E97&gt;O97,2,IF(E97=O97,1,0)))</f>
        <v>2</v>
      </c>
      <c r="F98" s="22">
        <f>IF(F97=0,"",IF(F97&gt;N97,2,IF(F97=N97,1,0)))</f>
        <v>2</v>
      </c>
      <c r="G98" s="22">
        <f>IF(G97=0,"",IF(G97&gt;M97,2,IF(G97=M97,1,0)))</f>
        <v>0</v>
      </c>
      <c r="H98" s="123"/>
      <c r="I98" s="24"/>
      <c r="J98" s="25"/>
      <c r="K98" s="26"/>
      <c r="L98" s="123"/>
      <c r="M98" s="22">
        <f>IF(M97=0,"",IF(M97&gt;G97,2,IF(M97=G97,1,0)))</f>
        <v>2</v>
      </c>
      <c r="N98" s="22">
        <f>IF(N97=0,"",IF(N97&gt;F97,2,IF(N97=F97,1,0)))</f>
        <v>0</v>
      </c>
      <c r="O98" s="22">
        <f>IF(O97=0,"",IF(O97&gt;E97,2,IF(E97=O97,1,0)))</f>
        <v>0</v>
      </c>
      <c r="P98" s="22">
        <f>IF(P97=0,"",IF(P97&gt;D97,2,IF(P97=D97,1,0)))</f>
        <v>0</v>
      </c>
      <c r="Q98" s="166"/>
      <c r="R98" s="162"/>
    </row>
    <row r="99" spans="2:108" ht="30" customHeight="1" x14ac:dyDescent="0.25">
      <c r="B99" s="161"/>
      <c r="C99" s="186" t="s">
        <v>92</v>
      </c>
      <c r="D99" s="27">
        <v>101.1</v>
      </c>
      <c r="E99" s="27">
        <v>101</v>
      </c>
      <c r="F99" s="27">
        <v>101.4</v>
      </c>
      <c r="G99" s="27">
        <v>97.9</v>
      </c>
      <c r="H99" s="28">
        <f>IF(SUM(D99:G99)=0,0,SUM(D99:G99))</f>
        <v>401.4</v>
      </c>
      <c r="I99" s="29">
        <f>IF(SUM(D100:H100)=0,0,SUM(D100:H100))</f>
        <v>4</v>
      </c>
      <c r="J99" s="30" t="s">
        <v>15</v>
      </c>
      <c r="K99" s="31">
        <f>IF(SUM(M100:P100)=0,0,SUM(M100:P100))</f>
        <v>4</v>
      </c>
      <c r="L99" s="28">
        <f>IF(SUM(M99:P99)=0,0,SUM(M99:P99))</f>
        <v>404.5</v>
      </c>
      <c r="M99" s="27">
        <v>104.3</v>
      </c>
      <c r="N99" s="27">
        <v>101.5</v>
      </c>
      <c r="O99" s="27">
        <v>98.5</v>
      </c>
      <c r="P99" s="27">
        <v>100.2</v>
      </c>
      <c r="Q99" s="165" t="s">
        <v>73</v>
      </c>
      <c r="R99" s="161"/>
    </row>
    <row r="100" spans="2:108" ht="16.5" customHeight="1" x14ac:dyDescent="0.25">
      <c r="B100" s="162"/>
      <c r="C100" s="187"/>
      <c r="D100" s="32">
        <f>IF(D99=0,"",IF(D99&gt;P99,2,IF(D99=P99,1,0)))</f>
        <v>2</v>
      </c>
      <c r="E100" s="32">
        <f>IF(E99=0,"",IF(E99&gt;O99,2,IF(E99=O99,1,0)))</f>
        <v>2</v>
      </c>
      <c r="F100" s="32">
        <f>IF(F99=0,"",IF(F99&gt;N99,2,IF(F99=N99,1,0)))</f>
        <v>0</v>
      </c>
      <c r="G100" s="32">
        <f>IF(G99=0,"",IF(G99&gt;M99,2,IF(G99=M99,1,0)))</f>
        <v>0</v>
      </c>
      <c r="H100" s="123"/>
      <c r="I100" s="24"/>
      <c r="J100" s="25"/>
      <c r="K100" s="26"/>
      <c r="L100" s="123"/>
      <c r="M100" s="32">
        <f>IF(M99=0,"",IF(M99&gt;G99,2,IF(M99=G99,1,0)))</f>
        <v>2</v>
      </c>
      <c r="N100" s="32">
        <f>IF(N99=0,"",IF(N99&gt;F99,2,IF(N99=F99,1,0)))</f>
        <v>2</v>
      </c>
      <c r="O100" s="32">
        <f>IF(O99=0,"",IF(O99&gt;E99,2,IF(E99=O99,1,0)))</f>
        <v>0</v>
      </c>
      <c r="P100" s="32">
        <f>IF(P99=0,"",IF(P99&gt;D99,2,IF(P99=D99,1,0)))</f>
        <v>0</v>
      </c>
      <c r="Q100" s="166"/>
      <c r="R100" s="162"/>
    </row>
    <row r="101" spans="2:108" ht="30" customHeight="1" x14ac:dyDescent="0.25">
      <c r="B101" s="161"/>
      <c r="C101" s="163" t="s">
        <v>94</v>
      </c>
      <c r="D101" s="27">
        <v>97</v>
      </c>
      <c r="E101" s="27">
        <v>98.2</v>
      </c>
      <c r="F101" s="27">
        <v>99.6</v>
      </c>
      <c r="G101" s="27">
        <v>98.3</v>
      </c>
      <c r="H101" s="28">
        <f>IF(SUM(D101:G101)=0,0,SUM(D101:G101))</f>
        <v>393.09999999999997</v>
      </c>
      <c r="I101" s="29">
        <f>IF(SUM(D102:H102)=0,0,SUM(D102:H102))</f>
        <v>8</v>
      </c>
      <c r="J101" s="30" t="s">
        <v>15</v>
      </c>
      <c r="K101" s="31">
        <f>IF(SUM(M102:P102)=0,0,SUM(M102:P102))</f>
        <v>0</v>
      </c>
      <c r="L101" s="28">
        <f>IF(SUM(M101:P101)=0,0,SUM(M101:P101))</f>
        <v>385.2</v>
      </c>
      <c r="M101" s="27">
        <v>96.1</v>
      </c>
      <c r="N101" s="27">
        <v>97.2</v>
      </c>
      <c r="O101" s="27">
        <v>96.7</v>
      </c>
      <c r="P101" s="27">
        <v>95.2</v>
      </c>
      <c r="Q101" s="165" t="s">
        <v>143</v>
      </c>
      <c r="R101" s="161"/>
    </row>
    <row r="102" spans="2:108" ht="16.5" customHeight="1" x14ac:dyDescent="0.25">
      <c r="B102" s="162"/>
      <c r="C102" s="164"/>
      <c r="D102" s="32">
        <f>IF(D101=0,"",IF(D101&gt;P101,2,IF(D101=P101,1,0)))</f>
        <v>2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2</v>
      </c>
      <c r="H102" s="123"/>
      <c r="I102" s="24"/>
      <c r="J102" s="25"/>
      <c r="K102" s="26"/>
      <c r="L102" s="123"/>
      <c r="M102" s="32">
        <f>IF(M101=0,"",IF(M101&gt;G101,2,IF(M101=G101,1,0)))</f>
        <v>0</v>
      </c>
      <c r="N102" s="32">
        <f>IF(N101=0,"",IF(N101&gt;F101,2,IF(N101=F101,1,0)))</f>
        <v>0</v>
      </c>
      <c r="O102" s="32">
        <f>IF(O101=0,"",IF(O101&gt;E101,2,IF(E101=O101,1,0)))</f>
        <v>0</v>
      </c>
      <c r="P102" s="32">
        <f>IF(P101=0,"",IF(P101&gt;D101,2,IF(P101=D101,1,0)))</f>
        <v>0</v>
      </c>
      <c r="Q102" s="166"/>
      <c r="R102" s="162"/>
    </row>
    <row r="103" spans="2:108" ht="16.5" customHeight="1" x14ac:dyDescent="0.25">
      <c r="B103" s="33"/>
      <c r="C103" s="167" t="str">
        <f>IF(AND(H103=0,L103=0),"",IF(OR(I103&gt;K103,K103&gt;I103),"kein Stechen erforderlich","Stechen"))</f>
        <v>kein Stechen erforderlich</v>
      </c>
      <c r="D103" s="168"/>
      <c r="E103" s="169"/>
      <c r="F103" s="170" t="s">
        <v>16</v>
      </c>
      <c r="G103" s="171"/>
      <c r="H103" s="34">
        <f>IF(SUM(H97:H102)=0,0,SUM(H97:H102))</f>
        <v>1202.8999999999999</v>
      </c>
      <c r="I103" s="124">
        <f>IF(SUM(I97:I102)=0,0,SUM(I97:I102))</f>
        <v>18</v>
      </c>
      <c r="J103" s="36" t="s">
        <v>15</v>
      </c>
      <c r="K103" s="125">
        <f>IF(SUM(K97:K102)=0,0,SUM(K97:K102))</f>
        <v>6</v>
      </c>
      <c r="L103" s="34">
        <f>IF(SUM(L97:L102)=0,0,SUM(L97:L102))</f>
        <v>1187.7</v>
      </c>
      <c r="M103" s="170" t="s">
        <v>16</v>
      </c>
      <c r="N103" s="171"/>
      <c r="O103" s="172" t="str">
        <f>C103</f>
        <v>kein Stechen erforderlich</v>
      </c>
      <c r="P103" s="173"/>
      <c r="Q103" s="174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53" t="str">
        <f>IF(C103="Stechen",B94,"")</f>
        <v/>
      </c>
      <c r="D105" s="154"/>
      <c r="E105" s="154"/>
      <c r="F105" s="155" t="s">
        <v>17</v>
      </c>
      <c r="G105" s="156"/>
      <c r="H105" s="155" t="s">
        <v>18</v>
      </c>
      <c r="I105" s="157"/>
      <c r="J105" s="156"/>
      <c r="K105" s="155" t="s">
        <v>19</v>
      </c>
      <c r="L105" s="156"/>
      <c r="M105" s="155" t="s">
        <v>20</v>
      </c>
      <c r="N105" s="156"/>
      <c r="O105" s="154" t="str">
        <f>IF(O103="Stechen",M94,"")</f>
        <v/>
      </c>
      <c r="P105" s="154"/>
      <c r="Q105" s="158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75" t="s">
        <v>14</v>
      </c>
      <c r="C106" s="175"/>
      <c r="D106" s="176" t="s">
        <v>21</v>
      </c>
      <c r="E106" s="176"/>
      <c r="F106" s="41">
        <v>1</v>
      </c>
      <c r="G106" s="42">
        <v>2</v>
      </c>
      <c r="H106" s="41">
        <v>3</v>
      </c>
      <c r="I106" s="177">
        <v>4</v>
      </c>
      <c r="J106" s="178"/>
      <c r="K106" s="41">
        <v>5</v>
      </c>
      <c r="L106" s="42">
        <v>6</v>
      </c>
      <c r="M106" s="41">
        <v>7</v>
      </c>
      <c r="N106" s="42">
        <v>8</v>
      </c>
      <c r="O106" s="176" t="s">
        <v>21</v>
      </c>
      <c r="P106" s="176"/>
      <c r="Q106" s="179" t="s">
        <v>14</v>
      </c>
      <c r="R106" s="179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45">
        <f>IF(SUM(F108,H108,K108,M108)=0,0,SUM(F108,H108,K108,M108))</f>
        <v>0</v>
      </c>
      <c r="C107" s="136" t="s">
        <v>22</v>
      </c>
      <c r="D107" s="138" t="s">
        <v>23</v>
      </c>
      <c r="E107" s="138"/>
      <c r="F107" s="43"/>
      <c r="G107" s="121"/>
      <c r="H107" s="43"/>
      <c r="I107" s="139"/>
      <c r="J107" s="140"/>
      <c r="K107" s="43"/>
      <c r="L107" s="121"/>
      <c r="M107" s="43"/>
      <c r="N107" s="121"/>
      <c r="O107" s="141" t="s">
        <v>23</v>
      </c>
      <c r="P107" s="138"/>
      <c r="Q107" s="149" t="s">
        <v>22</v>
      </c>
      <c r="R107" s="145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46"/>
      <c r="C108" s="137"/>
      <c r="D108" s="138" t="s">
        <v>14</v>
      </c>
      <c r="E108" s="142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159" t="str">
        <f>IF(I107="","",IF(I107&gt;H107,2,IF(I107=H107,1,0)))</f>
        <v/>
      </c>
      <c r="J108" s="160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41" t="s">
        <v>14</v>
      </c>
      <c r="P108" s="138"/>
      <c r="Q108" s="150"/>
      <c r="R108" s="146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45">
        <f>IF(SUM(F110,H110,K110,M110)=0,0,SUM(F110,H110,K110,M110))</f>
        <v>0</v>
      </c>
      <c r="C109" s="136" t="s">
        <v>24</v>
      </c>
      <c r="D109" s="138" t="s">
        <v>23</v>
      </c>
      <c r="E109" s="138"/>
      <c r="F109" s="43"/>
      <c r="G109" s="121"/>
      <c r="H109" s="43"/>
      <c r="I109" s="139"/>
      <c r="J109" s="140"/>
      <c r="K109" s="43"/>
      <c r="L109" s="121"/>
      <c r="M109" s="43"/>
      <c r="N109" s="121"/>
      <c r="O109" s="141" t="s">
        <v>23</v>
      </c>
      <c r="P109" s="138"/>
      <c r="Q109" s="149" t="s">
        <v>24</v>
      </c>
      <c r="R109" s="145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46"/>
      <c r="C110" s="137"/>
      <c r="D110" s="138" t="s">
        <v>14</v>
      </c>
      <c r="E110" s="142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43" t="str">
        <f>IF(I109="","",IF(I109&gt;H109,2,IF(I109=H109,1,0)))</f>
        <v/>
      </c>
      <c r="J110" s="144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41" t="s">
        <v>14</v>
      </c>
      <c r="P110" s="138"/>
      <c r="Q110" s="150"/>
      <c r="R110" s="146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45">
        <f>IF(SUM(F112,H112,K112,M112)=0,0,SUM(F112,H112,K112,M112))</f>
        <v>0</v>
      </c>
      <c r="C111" s="136" t="s">
        <v>25</v>
      </c>
      <c r="D111" s="138" t="s">
        <v>23</v>
      </c>
      <c r="E111" s="138"/>
      <c r="F111" s="49"/>
      <c r="G111" s="50"/>
      <c r="H111" s="49"/>
      <c r="I111" s="147"/>
      <c r="J111" s="148"/>
      <c r="K111" s="49"/>
      <c r="L111" s="50"/>
      <c r="M111" s="49"/>
      <c r="N111" s="50"/>
      <c r="O111" s="141" t="s">
        <v>23</v>
      </c>
      <c r="P111" s="138"/>
      <c r="Q111" s="149" t="s">
        <v>25</v>
      </c>
      <c r="R111" s="145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46"/>
      <c r="C112" s="137"/>
      <c r="D112" s="138" t="s">
        <v>14</v>
      </c>
      <c r="E112" s="138"/>
      <c r="F112" s="51" t="str">
        <f>IF(F111="","",IF(F111&gt;G111,2,IF(F111=G111,1,0)))</f>
        <v/>
      </c>
      <c r="G112" s="122" t="str">
        <f>IF(G111="","",IF(G111&gt;F111,2,IF(G111=F111,1,0)))</f>
        <v/>
      </c>
      <c r="H112" s="51" t="str">
        <f>IF(H111="","",IF(H111&gt;I111,2,IF(H111=I111,1,0)))</f>
        <v/>
      </c>
      <c r="I112" s="151" t="str">
        <f>IF(I111="","",IF(I111&gt;H111,2,IF(I111=H111,1,0)))</f>
        <v/>
      </c>
      <c r="J112" s="152" t="str">
        <f>IF(J111="","",IF(J111&gt;I111,2,IF(J111=I111,1,"")))</f>
        <v/>
      </c>
      <c r="K112" s="51" t="str">
        <f>IF(K111="","",IF(K111&gt;L111,2,IF(K111=L111,1,0)))</f>
        <v/>
      </c>
      <c r="L112" s="122" t="str">
        <f>IF(L111="","",IF(L111&gt;K111,2,IF(L111=K111,1,0)))</f>
        <v/>
      </c>
      <c r="M112" s="51" t="str">
        <f>IF(M111="","",IF(M111&gt;N111,2,IF(M111=N111,1,0)))</f>
        <v/>
      </c>
      <c r="N112" s="122" t="str">
        <f>IF(N111="","",IF(N111&gt;M111,2,IF(N111=M111,1,0)))</f>
        <v/>
      </c>
      <c r="O112" s="138" t="s">
        <v>14</v>
      </c>
      <c r="P112" s="138"/>
      <c r="Q112" s="150"/>
      <c r="R112" s="146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120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  <row r="114" spans="2:108" ht="16.5" customHeight="1" x14ac:dyDescent="0.25">
      <c r="C114" s="2" t="s">
        <v>0</v>
      </c>
      <c r="D114" s="180" t="s">
        <v>1</v>
      </c>
      <c r="E114" s="180"/>
      <c r="F114" s="180"/>
      <c r="G114" s="6">
        <f>$G$2</f>
        <v>8</v>
      </c>
      <c r="H114" s="181" t="s">
        <v>2</v>
      </c>
      <c r="I114" s="181"/>
      <c r="J114" s="182">
        <v>43512</v>
      </c>
      <c r="K114" s="183"/>
      <c r="L114" s="183"/>
      <c r="M114" s="183"/>
      <c r="N114" s="2" t="s">
        <v>3</v>
      </c>
      <c r="O114" s="184" t="s">
        <v>133</v>
      </c>
      <c r="P114" s="184"/>
      <c r="Q114" s="184"/>
    </row>
    <row r="115" spans="2:108" ht="19.5" customHeight="1" x14ac:dyDescent="0.25"/>
    <row r="116" spans="2:108" ht="19.5" customHeight="1" x14ac:dyDescent="0.25">
      <c r="D116" s="190" t="str">
        <f>$D$4</f>
        <v>LUFTGEWEHR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</row>
    <row r="117" spans="2:108" ht="19.5" customHeight="1" x14ac:dyDescent="0.25">
      <c r="D117" s="192" t="str">
        <f>$D$5</f>
        <v>SAISON 2018 / 19</v>
      </c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Y117" s="1"/>
    </row>
    <row r="118" spans="2:108" ht="19.5" customHeight="1" x14ac:dyDescent="0.25">
      <c r="D118" s="190" t="str">
        <f>$D$6</f>
        <v>Landesliga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</row>
    <row r="120" spans="2:108" ht="16.5" customHeight="1" x14ac:dyDescent="0.25">
      <c r="D120" s="193" t="s">
        <v>1</v>
      </c>
      <c r="E120" s="194"/>
      <c r="F120" s="194"/>
      <c r="G120" s="194"/>
      <c r="H120" s="194"/>
      <c r="I120" s="6">
        <f>$G$2</f>
        <v>8</v>
      </c>
      <c r="J120" s="127"/>
      <c r="K120" s="195" t="s">
        <v>6</v>
      </c>
      <c r="L120" s="195"/>
      <c r="M120" s="195"/>
      <c r="N120" s="6">
        <v>5</v>
      </c>
      <c r="O120" s="8"/>
      <c r="P120" s="9"/>
    </row>
    <row r="121" spans="2:108" ht="8.25" customHeight="1" x14ac:dyDescent="0.25"/>
    <row r="122" spans="2:108" ht="16.5" customHeight="1" x14ac:dyDescent="0.25">
      <c r="B122" s="196" t="s">
        <v>52</v>
      </c>
      <c r="C122" s="197"/>
      <c r="D122" s="197"/>
      <c r="E122" s="197"/>
      <c r="F122" s="197"/>
      <c r="G122" s="198"/>
      <c r="H122" s="10">
        <f>IF(I131=0,0,IF(I131&gt;K131,3,IF(AND(I131=K131,I141=K141),1,I141)))</f>
        <v>3</v>
      </c>
      <c r="I122" s="199" t="s">
        <v>7</v>
      </c>
      <c r="J122" s="199"/>
      <c r="K122" s="199"/>
      <c r="L122" s="10">
        <f>IF(K131=0,0,IF(K131&gt;I131,3,IF(AND(K131=I131,K141=I141),1,K141)))</f>
        <v>0</v>
      </c>
      <c r="M122" s="196" t="s">
        <v>54</v>
      </c>
      <c r="N122" s="197"/>
      <c r="O122" s="197"/>
      <c r="P122" s="197"/>
      <c r="Q122" s="197"/>
      <c r="R122" s="198"/>
    </row>
    <row r="123" spans="2:108" ht="16.5" customHeight="1" thickBot="1" x14ac:dyDescent="0.3">
      <c r="C123" t="s">
        <v>138</v>
      </c>
    </row>
    <row r="124" spans="2:108" ht="16.5" customHeight="1" thickBot="1" x14ac:dyDescent="0.3">
      <c r="B124" s="11" t="s">
        <v>8</v>
      </c>
      <c r="C124" s="12" t="s">
        <v>9</v>
      </c>
      <c r="D124" s="13" t="s">
        <v>10</v>
      </c>
      <c r="E124" s="13" t="s">
        <v>11</v>
      </c>
      <c r="F124" s="13" t="s">
        <v>12</v>
      </c>
      <c r="G124" s="13" t="s">
        <v>13</v>
      </c>
      <c r="H124" s="12" t="s">
        <v>14</v>
      </c>
      <c r="I124" s="14"/>
      <c r="J124" s="14"/>
      <c r="K124" s="14"/>
      <c r="L124" s="15"/>
      <c r="M124" s="13" t="s">
        <v>13</v>
      </c>
      <c r="N124" s="13" t="s">
        <v>12</v>
      </c>
      <c r="O124" s="13" t="s">
        <v>11</v>
      </c>
      <c r="P124" s="13" t="s">
        <v>10</v>
      </c>
      <c r="Q124" s="15" t="s">
        <v>9</v>
      </c>
      <c r="R124" s="16" t="s">
        <v>8</v>
      </c>
    </row>
    <row r="125" spans="2:108" ht="30" customHeight="1" x14ac:dyDescent="0.25">
      <c r="B125" s="185">
        <v>1</v>
      </c>
      <c r="C125" s="186" t="s">
        <v>91</v>
      </c>
      <c r="D125" s="17">
        <v>102</v>
      </c>
      <c r="E125" s="17">
        <v>101.8</v>
      </c>
      <c r="F125" s="17">
        <v>102.9</v>
      </c>
      <c r="G125" s="17">
        <v>100.5</v>
      </c>
      <c r="H125" s="18">
        <f>IF(SUM(D125:G125)=0,0,SUM(D125:G125))</f>
        <v>407.20000000000005</v>
      </c>
      <c r="I125" s="19">
        <f>IF(SUM(D126:H126)=0,0,SUM(D126:H126))</f>
        <v>8</v>
      </c>
      <c r="J125" s="20" t="s">
        <v>15</v>
      </c>
      <c r="K125" s="21">
        <f>IF(SUM(M126:P126)=0,0,SUM(M126:P126))</f>
        <v>0</v>
      </c>
      <c r="L125" s="18">
        <f>IF(SUM(M125:P125)=0,0,SUM(M125:P125))</f>
        <v>390.6</v>
      </c>
      <c r="M125" s="17">
        <v>98.1</v>
      </c>
      <c r="N125" s="17">
        <v>98.9</v>
      </c>
      <c r="O125" s="17">
        <v>95.7</v>
      </c>
      <c r="P125" s="17">
        <v>97.9</v>
      </c>
      <c r="Q125" s="188" t="s">
        <v>63</v>
      </c>
      <c r="R125" s="185">
        <v>2</v>
      </c>
    </row>
    <row r="126" spans="2:108" ht="16.5" customHeight="1" x14ac:dyDescent="0.25">
      <c r="B126" s="162"/>
      <c r="C126" s="187"/>
      <c r="D126" s="22">
        <f>IF(D125=0,"",IF(D125&gt;P125,2,IF(D125=P125,1,0)))</f>
        <v>2</v>
      </c>
      <c r="E126" s="22">
        <f>IF(E125=0,"",IF(E125&gt;O125,2,IF(E125=O125,1,0)))</f>
        <v>2</v>
      </c>
      <c r="F126" s="22">
        <f>IF(F125=0,"",IF(F125&gt;N125,2,IF(F125=N125,1,0)))</f>
        <v>2</v>
      </c>
      <c r="G126" s="22">
        <f>IF(G125=0,"",IF(G125&gt;M125,2,IF(G125=M125,1,0)))</f>
        <v>2</v>
      </c>
      <c r="H126" s="123"/>
      <c r="I126" s="24"/>
      <c r="J126" s="25"/>
      <c r="K126" s="26"/>
      <c r="L126" s="123"/>
      <c r="M126" s="22">
        <f>IF(M125=0,"",IF(M125&gt;G125,2,IF(M125=G125,1,0)))</f>
        <v>0</v>
      </c>
      <c r="N126" s="22">
        <f>IF(N125=0,"",IF(N125&gt;F125,2,IF(N125=F125,1,0)))</f>
        <v>0</v>
      </c>
      <c r="O126" s="22">
        <f>IF(O125=0,"",IF(O125&gt;E125,2,IF(E125=O125,1,0)))</f>
        <v>0</v>
      </c>
      <c r="P126" s="22">
        <f>IF(P125=0,"",IF(P125&gt;D125,2,IF(P125=D125,1,0)))</f>
        <v>0</v>
      </c>
      <c r="Q126" s="189"/>
      <c r="R126" s="162"/>
    </row>
    <row r="127" spans="2:108" ht="30" customHeight="1" x14ac:dyDescent="0.25">
      <c r="B127" s="161">
        <v>3</v>
      </c>
      <c r="C127" s="163" t="s">
        <v>115</v>
      </c>
      <c r="D127" s="27">
        <v>93.8</v>
      </c>
      <c r="E127" s="27">
        <v>98.9</v>
      </c>
      <c r="F127" s="27">
        <v>92.8</v>
      </c>
      <c r="G127" s="27">
        <v>93.3</v>
      </c>
      <c r="H127" s="28">
        <f>IF(SUM(D127:G127)=0,0,SUM(D127:G127))</f>
        <v>378.8</v>
      </c>
      <c r="I127" s="29">
        <f>IF(SUM(D128:H128)=0,0,SUM(D128:H128))</f>
        <v>2</v>
      </c>
      <c r="J127" s="30" t="s">
        <v>15</v>
      </c>
      <c r="K127" s="31">
        <f>IF(SUM(M128:P128)=0,0,SUM(M128:P128))</f>
        <v>6</v>
      </c>
      <c r="L127" s="28">
        <f>IF(SUM(M127:P127)=0,0,SUM(M127:P127))</f>
        <v>378.3</v>
      </c>
      <c r="M127" s="27">
        <v>96.5</v>
      </c>
      <c r="N127" s="27">
        <v>97.3</v>
      </c>
      <c r="O127" s="27">
        <v>89.8</v>
      </c>
      <c r="P127" s="27">
        <v>94.7</v>
      </c>
      <c r="Q127" s="165" t="s">
        <v>102</v>
      </c>
      <c r="R127" s="161">
        <v>4</v>
      </c>
    </row>
    <row r="128" spans="2:108" ht="16.5" customHeight="1" x14ac:dyDescent="0.25">
      <c r="B128" s="162"/>
      <c r="C128" s="164"/>
      <c r="D128" s="32">
        <f>IF(D127=0,"",IF(D127&gt;P127,2,IF(D127=P127,1,0)))</f>
        <v>0</v>
      </c>
      <c r="E128" s="32">
        <f>IF(E127=0,"",IF(E127&gt;O127,2,IF(E127=O127,1,0)))</f>
        <v>2</v>
      </c>
      <c r="F128" s="32">
        <f>IF(F127=0,"",IF(F127&gt;N127,2,IF(F127=N127,1,0)))</f>
        <v>0</v>
      </c>
      <c r="G128" s="32">
        <f>IF(G127=0,"",IF(G127&gt;M127,2,IF(G127=M127,1,0)))</f>
        <v>0</v>
      </c>
      <c r="H128" s="123"/>
      <c r="I128" s="24"/>
      <c r="J128" s="25"/>
      <c r="K128" s="26"/>
      <c r="L128" s="123"/>
      <c r="M128" s="32">
        <f>IF(M127=0,"",IF(M127&gt;G127,2,IF(M127=G127,1,0)))</f>
        <v>2</v>
      </c>
      <c r="N128" s="32">
        <f>IF(N127=0,"",IF(N127&gt;F127,2,IF(N127=F127,1,0)))</f>
        <v>2</v>
      </c>
      <c r="O128" s="32">
        <f>IF(O127=0,"",IF(O127&gt;E127,2,IF(E127=O127,1,0)))</f>
        <v>0</v>
      </c>
      <c r="P128" s="32">
        <f>IF(P127=0,"",IF(P127&gt;D127,2,IF(P127=D127,1,0)))</f>
        <v>2</v>
      </c>
      <c r="Q128" s="166"/>
      <c r="R128" s="162"/>
    </row>
    <row r="129" spans="2:108" ht="30" customHeight="1" x14ac:dyDescent="0.25">
      <c r="B129" s="161">
        <v>5</v>
      </c>
      <c r="C129" s="163" t="s">
        <v>99</v>
      </c>
      <c r="D129" s="27">
        <v>97.2</v>
      </c>
      <c r="E129" s="27">
        <v>93</v>
      </c>
      <c r="F129" s="27">
        <v>98.8</v>
      </c>
      <c r="G129" s="27">
        <v>96.8</v>
      </c>
      <c r="H129" s="28">
        <f>IF(SUM(D129:G129)=0,0,SUM(D129:G129))</f>
        <v>385.8</v>
      </c>
      <c r="I129" s="29">
        <f>IF(SUM(D130:H130)=0,0,SUM(D130:H130))</f>
        <v>8</v>
      </c>
      <c r="J129" s="30" t="s">
        <v>15</v>
      </c>
      <c r="K129" s="31">
        <f>IF(SUM(M130:P130)=0,0,SUM(M130:P130))</f>
        <v>0</v>
      </c>
      <c r="L129" s="28">
        <f>IF(SUM(M129:P129)=0,0,SUM(M129:P129))</f>
        <v>363.3</v>
      </c>
      <c r="M129" s="27">
        <v>89.8</v>
      </c>
      <c r="N129" s="27">
        <v>93.5</v>
      </c>
      <c r="O129" s="27">
        <v>88.7</v>
      </c>
      <c r="P129" s="27">
        <v>91.3</v>
      </c>
      <c r="Q129" s="165" t="s">
        <v>135</v>
      </c>
      <c r="R129" s="161">
        <v>6</v>
      </c>
    </row>
    <row r="130" spans="2:108" ht="16.5" customHeight="1" x14ac:dyDescent="0.25">
      <c r="B130" s="162"/>
      <c r="C130" s="164"/>
      <c r="D130" s="32">
        <f>IF(D129=0,"",IF(D129&gt;P129,2,IF(D129=P129,1,0)))</f>
        <v>2</v>
      </c>
      <c r="E130" s="32">
        <f>IF(E129=0,"",IF(E129&gt;O129,2,IF(E129=O129,1,0)))</f>
        <v>2</v>
      </c>
      <c r="F130" s="32">
        <f>IF(F129=0,"",IF(F129&gt;N129,2,IF(F129=N129,1,0)))</f>
        <v>2</v>
      </c>
      <c r="G130" s="32">
        <f>IF(G129=0,"",IF(G129&gt;M129,2,IF(G129=M129,1,0)))</f>
        <v>2</v>
      </c>
      <c r="H130" s="123"/>
      <c r="I130" s="24"/>
      <c r="J130" s="25"/>
      <c r="K130" s="26"/>
      <c r="L130" s="123"/>
      <c r="M130" s="32">
        <f>IF(M129=0,"",IF(M129&gt;G129,2,IF(M129=G129,1,0)))</f>
        <v>0</v>
      </c>
      <c r="N130" s="32">
        <f>IF(N129=0,"",IF(N129&gt;F129,2,IF(N129=F129,1,0)))</f>
        <v>0</v>
      </c>
      <c r="O130" s="32">
        <f>IF(O129=0,"",IF(O129&gt;E129,2,IF(E129=O129,1,0)))</f>
        <v>0</v>
      </c>
      <c r="P130" s="32">
        <f>IF(P129=0,"",IF(P129&gt;D129,2,IF(P129=D129,1,0)))</f>
        <v>0</v>
      </c>
      <c r="Q130" s="166"/>
      <c r="R130" s="162"/>
    </row>
    <row r="131" spans="2:108" ht="16.5" customHeight="1" x14ac:dyDescent="0.25">
      <c r="B131" s="33"/>
      <c r="C131" s="167" t="str">
        <f>IF(AND(H131=0,L131=0),"",IF(OR(I131&gt;K131,K131&gt;I131),"kein Stechen erforderlich","Stechen"))</f>
        <v>kein Stechen erforderlich</v>
      </c>
      <c r="D131" s="168"/>
      <c r="E131" s="169"/>
      <c r="F131" s="170" t="s">
        <v>16</v>
      </c>
      <c r="G131" s="171"/>
      <c r="H131" s="34">
        <f>IF(SUM(H125:H130)=0,0,SUM(H125:H130))</f>
        <v>1171.8</v>
      </c>
      <c r="I131" s="124">
        <f>IF(SUM(I125:I130)=0,0,SUM(I125:I130))</f>
        <v>18</v>
      </c>
      <c r="J131" s="36" t="s">
        <v>15</v>
      </c>
      <c r="K131" s="125">
        <f>IF(SUM(K125:K130)=0,0,SUM(K125:K130))</f>
        <v>6</v>
      </c>
      <c r="L131" s="34">
        <f>IF(SUM(L125:L130)=0,0,SUM(L125:L130))</f>
        <v>1132.2</v>
      </c>
      <c r="M131" s="170" t="s">
        <v>16</v>
      </c>
      <c r="N131" s="171"/>
      <c r="O131" s="172" t="str">
        <f>C131</f>
        <v>kein Stechen erforderlich</v>
      </c>
      <c r="P131" s="173"/>
      <c r="Q131" s="174"/>
      <c r="R131" s="33"/>
      <c r="Y131" s="38"/>
      <c r="Z131" s="39"/>
      <c r="AA131" s="39"/>
      <c r="AB131" s="39"/>
      <c r="AC131" s="39"/>
      <c r="AE131" s="40"/>
      <c r="AF131" s="40"/>
      <c r="AG131" s="40"/>
      <c r="AH131" s="40"/>
      <c r="AI131" s="40"/>
      <c r="AK131" s="40"/>
      <c r="AL131" s="40"/>
      <c r="AM131" s="40"/>
      <c r="AN131" s="40"/>
      <c r="AO131" s="40"/>
      <c r="AQ131" s="40"/>
      <c r="AR131" s="40"/>
      <c r="AS131" s="40"/>
      <c r="AT131" s="40"/>
      <c r="AU131" s="40"/>
      <c r="AW131" s="40"/>
      <c r="AX131" s="40"/>
      <c r="AY131" s="40"/>
      <c r="AZ131" s="40"/>
      <c r="BA131" s="40"/>
      <c r="BC131" s="40"/>
      <c r="BD131" s="40"/>
      <c r="BE131" s="40"/>
      <c r="BF131" s="40"/>
      <c r="BG131" s="40"/>
      <c r="BI131" s="40"/>
      <c r="BJ131" s="40"/>
      <c r="BK131" s="40"/>
      <c r="BL131" s="40"/>
      <c r="BM131" s="40"/>
      <c r="BO131" s="40"/>
      <c r="BP131" s="40"/>
      <c r="BQ131" s="40"/>
      <c r="BR131" s="40"/>
      <c r="BS131" s="40"/>
      <c r="BU131" s="40"/>
      <c r="BV131" s="40"/>
      <c r="BW131" s="40"/>
      <c r="BX131" s="40"/>
      <c r="BY131" s="40"/>
      <c r="CA131" s="40"/>
      <c r="CB131" s="40"/>
      <c r="CC131" s="40"/>
      <c r="CD131" s="40"/>
      <c r="CE131" s="40"/>
      <c r="CG131" s="40"/>
      <c r="CH131" s="40"/>
      <c r="CI131" s="40"/>
      <c r="CJ131" s="40"/>
      <c r="CK131" s="40"/>
      <c r="CM131" s="40"/>
      <c r="CN131" s="40"/>
      <c r="CO131" s="40"/>
      <c r="CP131" s="40"/>
      <c r="CQ131" s="40"/>
      <c r="CS131" s="40"/>
      <c r="CT131" s="40"/>
      <c r="CU131" s="40"/>
      <c r="CV131" s="40"/>
      <c r="CW131" s="40"/>
      <c r="CY131" s="40"/>
      <c r="CZ131" s="40"/>
      <c r="DA131" s="40"/>
      <c r="DB131" s="40"/>
      <c r="DC131" s="40"/>
    </row>
    <row r="132" spans="2:108" ht="16.5" customHeight="1" thickBot="1" x14ac:dyDescent="0.3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Y132" s="38"/>
      <c r="Z132" s="39"/>
      <c r="AA132" s="39"/>
      <c r="AB132" s="39"/>
      <c r="AC132" s="39"/>
      <c r="AE132" s="40"/>
      <c r="AF132" s="40"/>
      <c r="AG132" s="40"/>
      <c r="AH132" s="40"/>
      <c r="AI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W132" s="40"/>
      <c r="AX132" s="40"/>
      <c r="AY132" s="40"/>
      <c r="AZ132" s="40"/>
      <c r="BA132" s="40"/>
      <c r="BC132" s="40"/>
      <c r="BD132" s="40"/>
      <c r="BE132" s="40"/>
      <c r="BF132" s="40"/>
      <c r="BG132" s="40"/>
      <c r="BI132" s="40"/>
      <c r="BJ132" s="40"/>
      <c r="BK132" s="40"/>
      <c r="BL132" s="40"/>
      <c r="BM132" s="40"/>
      <c r="BO132" s="40"/>
      <c r="BP132" s="40"/>
      <c r="BQ132" s="40"/>
      <c r="BR132" s="40"/>
      <c r="BS132" s="40"/>
      <c r="BU132" s="40"/>
      <c r="BV132" s="40"/>
      <c r="BW132" s="40"/>
      <c r="BX132" s="40"/>
      <c r="BY132" s="40"/>
      <c r="CA132" s="40"/>
      <c r="CB132" s="40"/>
      <c r="CC132" s="40"/>
      <c r="CD132" s="40"/>
      <c r="CE132" s="40"/>
      <c r="CG132" s="40"/>
      <c r="CH132" s="40"/>
      <c r="CI132" s="40"/>
      <c r="CJ132" s="40"/>
      <c r="CK132" s="40"/>
      <c r="CM132" s="40"/>
      <c r="CN132" s="40"/>
      <c r="CO132" s="40"/>
      <c r="CP132" s="40"/>
      <c r="CQ132" s="40"/>
      <c r="CS132" s="40"/>
      <c r="CT132" s="40"/>
      <c r="CU132" s="40"/>
      <c r="CV132" s="40"/>
      <c r="CW132" s="40"/>
      <c r="CY132" s="40"/>
      <c r="CZ132" s="40"/>
      <c r="DA132" s="40"/>
      <c r="DB132" s="40"/>
      <c r="DC132" s="40"/>
    </row>
    <row r="133" spans="2:108" ht="16.5" customHeight="1" thickBot="1" x14ac:dyDescent="0.3">
      <c r="C133" s="153" t="str">
        <f>IF(C131="Stechen",B122,"")</f>
        <v/>
      </c>
      <c r="D133" s="154"/>
      <c r="E133" s="154"/>
      <c r="F133" s="155" t="s">
        <v>17</v>
      </c>
      <c r="G133" s="156"/>
      <c r="H133" s="155" t="s">
        <v>18</v>
      </c>
      <c r="I133" s="157"/>
      <c r="J133" s="156"/>
      <c r="K133" s="155" t="s">
        <v>19</v>
      </c>
      <c r="L133" s="156"/>
      <c r="M133" s="155" t="s">
        <v>20</v>
      </c>
      <c r="N133" s="156"/>
      <c r="O133" s="154" t="str">
        <f>IF(O131="Stechen",M122,"")</f>
        <v/>
      </c>
      <c r="P133" s="154"/>
      <c r="Q133" s="158"/>
      <c r="Y133" s="38"/>
      <c r="Z133" s="39"/>
      <c r="AA133" s="39"/>
      <c r="AB133" s="39"/>
      <c r="AC133" s="39"/>
      <c r="AE133" s="40"/>
      <c r="AF133" s="40"/>
      <c r="AG133" s="40"/>
      <c r="AH133" s="40"/>
      <c r="AI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W133" s="40"/>
      <c r="AX133" s="40"/>
      <c r="AY133" s="40"/>
      <c r="AZ133" s="40"/>
      <c r="BA133" s="40"/>
      <c r="BC133" s="40"/>
      <c r="BD133" s="40"/>
      <c r="BE133" s="40"/>
      <c r="BF133" s="40"/>
      <c r="BG133" s="40"/>
      <c r="BI133" s="40"/>
      <c r="BJ133" s="40"/>
      <c r="BK133" s="40"/>
      <c r="BL133" s="40"/>
      <c r="BM133" s="40"/>
      <c r="BO133" s="40"/>
      <c r="BP133" s="40"/>
      <c r="BQ133" s="40"/>
      <c r="BR133" s="40"/>
      <c r="BS133" s="40"/>
      <c r="BU133" s="40"/>
      <c r="BV133" s="40"/>
      <c r="BW133" s="40"/>
      <c r="BX133" s="40"/>
      <c r="BY133" s="40"/>
      <c r="CA133" s="40"/>
      <c r="CB133" s="40"/>
      <c r="CC133" s="40"/>
      <c r="CD133" s="40"/>
      <c r="CE133" s="40"/>
      <c r="CG133" s="40"/>
      <c r="CH133" s="40"/>
      <c r="CI133" s="40"/>
      <c r="CJ133" s="40"/>
      <c r="CK133" s="40"/>
      <c r="CM133" s="40"/>
      <c r="CN133" s="40"/>
      <c r="CO133" s="40"/>
      <c r="CP133" s="40"/>
      <c r="CQ133" s="40"/>
      <c r="CS133" s="40"/>
      <c r="CT133" s="40"/>
      <c r="CU133" s="40"/>
      <c r="CV133" s="40"/>
      <c r="CW133" s="40"/>
      <c r="CY133" s="40"/>
      <c r="CZ133" s="40"/>
      <c r="DA133" s="40"/>
      <c r="DB133" s="40"/>
      <c r="DC133" s="40"/>
    </row>
    <row r="134" spans="2:108" ht="16.5" customHeight="1" x14ac:dyDescent="0.25">
      <c r="B134" s="175" t="s">
        <v>14</v>
      </c>
      <c r="C134" s="175"/>
      <c r="D134" s="176" t="s">
        <v>21</v>
      </c>
      <c r="E134" s="176"/>
      <c r="F134" s="41">
        <v>1</v>
      </c>
      <c r="G134" s="42">
        <v>2</v>
      </c>
      <c r="H134" s="41">
        <v>3</v>
      </c>
      <c r="I134" s="177">
        <v>4</v>
      </c>
      <c r="J134" s="178"/>
      <c r="K134" s="41">
        <v>5</v>
      </c>
      <c r="L134" s="42">
        <v>6</v>
      </c>
      <c r="M134" s="41">
        <v>7</v>
      </c>
      <c r="N134" s="42">
        <v>8</v>
      </c>
      <c r="O134" s="176" t="s">
        <v>21</v>
      </c>
      <c r="P134" s="176"/>
      <c r="Q134" s="179" t="s">
        <v>14</v>
      </c>
      <c r="R134" s="179"/>
      <c r="Y134" s="38"/>
      <c r="Z134" s="39"/>
      <c r="AA134" s="39"/>
      <c r="AB134" s="39"/>
      <c r="AC134" s="39"/>
      <c r="AE134" s="40"/>
      <c r="AF134" s="40"/>
      <c r="AG134" s="40"/>
      <c r="AH134" s="40"/>
      <c r="AI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W134" s="40"/>
      <c r="AX134" s="40"/>
      <c r="AY134" s="40"/>
      <c r="AZ134" s="40"/>
      <c r="BA134" s="40"/>
      <c r="BC134" s="40"/>
      <c r="BD134" s="40"/>
      <c r="BE134" s="40"/>
      <c r="BF134" s="40"/>
      <c r="BG134" s="40"/>
      <c r="BI134" s="40"/>
      <c r="BJ134" s="40"/>
      <c r="BK134" s="40"/>
      <c r="BL134" s="40"/>
      <c r="BM134" s="40"/>
      <c r="BO134" s="40"/>
      <c r="BP134" s="40"/>
      <c r="BQ134" s="40"/>
      <c r="BR134" s="40"/>
      <c r="BS134" s="40"/>
      <c r="BU134" s="40"/>
      <c r="BV134" s="40"/>
      <c r="BW134" s="40"/>
      <c r="BX134" s="40"/>
      <c r="BY134" s="40"/>
      <c r="CA134" s="40"/>
      <c r="CB134" s="40"/>
      <c r="CC134" s="40"/>
      <c r="CD134" s="40"/>
      <c r="CE134" s="40"/>
      <c r="CG134" s="40"/>
      <c r="CH134" s="40"/>
      <c r="CI134" s="40"/>
      <c r="CJ134" s="40"/>
      <c r="CK134" s="40"/>
      <c r="CM134" s="40"/>
      <c r="CN134" s="40"/>
      <c r="CO134" s="40"/>
      <c r="CP134" s="40"/>
      <c r="CQ134" s="40"/>
      <c r="CS134" s="40"/>
      <c r="CT134" s="40"/>
      <c r="CU134" s="40"/>
      <c r="CV134" s="40"/>
      <c r="CW134" s="40"/>
      <c r="CY134" s="40"/>
      <c r="CZ134" s="40"/>
      <c r="DA134" s="40"/>
      <c r="DB134" s="40"/>
      <c r="DC134" s="40"/>
    </row>
    <row r="135" spans="2:108" ht="16.5" customHeight="1" x14ac:dyDescent="0.25">
      <c r="B135" s="145">
        <f>IF(SUM(F136,H136,K136,M136)=0,0,SUM(F136,H136,K136,M136))</f>
        <v>0</v>
      </c>
      <c r="C135" s="136" t="s">
        <v>22</v>
      </c>
      <c r="D135" s="138" t="s">
        <v>23</v>
      </c>
      <c r="E135" s="138"/>
      <c r="F135" s="43"/>
      <c r="G135" s="121"/>
      <c r="H135" s="43"/>
      <c r="I135" s="139"/>
      <c r="J135" s="140"/>
      <c r="K135" s="43"/>
      <c r="L135" s="121"/>
      <c r="M135" s="43"/>
      <c r="N135" s="121"/>
      <c r="O135" s="141" t="s">
        <v>23</v>
      </c>
      <c r="P135" s="138"/>
      <c r="Q135" s="149" t="s">
        <v>22</v>
      </c>
      <c r="R135" s="145">
        <f>IF(SUM(N136,L136,I136,G136)=0,0,SUM(N136,L136,I136,G136))</f>
        <v>0</v>
      </c>
      <c r="Y135" s="38"/>
      <c r="Z135" s="39"/>
      <c r="AA135" s="39"/>
      <c r="AB135" s="39"/>
      <c r="AC135" s="39"/>
      <c r="AD135" s="39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</row>
    <row r="136" spans="2:108" ht="16.5" customHeight="1" x14ac:dyDescent="0.25">
      <c r="B136" s="146"/>
      <c r="C136" s="137"/>
      <c r="D136" s="138" t="s">
        <v>14</v>
      </c>
      <c r="E136" s="142"/>
      <c r="F136" s="45" t="str">
        <f>IF(F135="","",IF(F135&gt;G135,2,IF(F135=G135,1,0)))</f>
        <v/>
      </c>
      <c r="G136" s="46" t="str">
        <f>IF(G135="","",IF(G135&gt;F135,2,IF(G135=F135,1,0)))</f>
        <v/>
      </c>
      <c r="H136" s="45" t="str">
        <f>IF(H135="","",IF(H135&gt;I135,2,IF(H135=I135,1,0)))</f>
        <v/>
      </c>
      <c r="I136" s="159" t="str">
        <f>IF(I135="","",IF(I135&gt;H135,2,IF(I135=H135,1,0)))</f>
        <v/>
      </c>
      <c r="J136" s="160" t="str">
        <f>IF(J135="","",IF(J135&gt;I135,2,IF(J135=I135,1,"")))</f>
        <v/>
      </c>
      <c r="K136" s="45" t="str">
        <f>IF(K135="","",IF(K135&gt;L135,2,IF(K135=L135,1,0)))</f>
        <v/>
      </c>
      <c r="L136" s="46" t="str">
        <f>IF(L135="","",IF(L135&gt;K135,2,IF(L135=K135,1,0)))</f>
        <v/>
      </c>
      <c r="M136" s="45" t="str">
        <f>IF(M135="","",IF(M135&gt;N135,2,IF(M135=N135,1,0)))</f>
        <v/>
      </c>
      <c r="N136" s="46" t="str">
        <f>IF(N135="","",IF(N135&gt;M135,2,IF(N135=M135,1,0)))</f>
        <v/>
      </c>
      <c r="O136" s="141" t="s">
        <v>14</v>
      </c>
      <c r="P136" s="138"/>
      <c r="Q136" s="150"/>
      <c r="R136" s="146"/>
      <c r="Y136" s="38"/>
      <c r="Z136" s="39"/>
      <c r="AA136" s="39"/>
      <c r="AB136" s="39"/>
      <c r="AC136" s="39"/>
      <c r="AD136" s="39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</row>
    <row r="137" spans="2:108" ht="16.5" customHeight="1" x14ac:dyDescent="0.25">
      <c r="B137" s="145">
        <f>IF(SUM(F138,H138,K138,M138)=0,0,SUM(F138,H138,K138,M138))</f>
        <v>0</v>
      </c>
      <c r="C137" s="136" t="s">
        <v>24</v>
      </c>
      <c r="D137" s="138" t="s">
        <v>23</v>
      </c>
      <c r="E137" s="138"/>
      <c r="F137" s="43"/>
      <c r="G137" s="121"/>
      <c r="H137" s="43"/>
      <c r="I137" s="139"/>
      <c r="J137" s="140"/>
      <c r="K137" s="43"/>
      <c r="L137" s="121"/>
      <c r="M137" s="43"/>
      <c r="N137" s="121"/>
      <c r="O137" s="141" t="s">
        <v>23</v>
      </c>
      <c r="P137" s="138"/>
      <c r="Q137" s="149" t="s">
        <v>24</v>
      </c>
      <c r="R137" s="145">
        <f>IF(SUM(N138,L138,I138,G138)=0,0,SUM(N138,L138,I138,G138))</f>
        <v>0</v>
      </c>
      <c r="Y137" s="38"/>
      <c r="Z137" s="39"/>
      <c r="AA137" s="39"/>
      <c r="AB137" s="39"/>
      <c r="AC137" s="39"/>
      <c r="AD137" s="39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</row>
    <row r="138" spans="2:108" ht="16.5" customHeight="1" x14ac:dyDescent="0.25">
      <c r="B138" s="146"/>
      <c r="C138" s="137"/>
      <c r="D138" s="138" t="s">
        <v>14</v>
      </c>
      <c r="E138" s="142"/>
      <c r="F138" s="47" t="str">
        <f>IF(F137="","",IF(F137&gt;G137,2,IF(F137=G137,1,0)))</f>
        <v/>
      </c>
      <c r="G138" s="48" t="str">
        <f>IF(G137="","",IF(G137&gt;F137,2,IF(G137=F137,1,0)))</f>
        <v/>
      </c>
      <c r="H138" s="47" t="str">
        <f>IF(H137="","",IF(H137&gt;I137,2,IF(H137=I137,1,0)))</f>
        <v/>
      </c>
      <c r="I138" s="143" t="str">
        <f>IF(I137="","",IF(I137&gt;H137,2,IF(I137=H137,1,0)))</f>
        <v/>
      </c>
      <c r="J138" s="144" t="str">
        <f>IF(J137="","",IF(J137&gt;I137,2,IF(J137=I137,1,"")))</f>
        <v/>
      </c>
      <c r="K138" s="47" t="str">
        <f>IF(K137="","",IF(K137&gt;L137,2,IF(K137=L137,1,0)))</f>
        <v/>
      </c>
      <c r="L138" s="48" t="str">
        <f>IF(L137="","",IF(L137&gt;K137,2,IF(L137=K137,1,0)))</f>
        <v/>
      </c>
      <c r="M138" s="47" t="str">
        <f>IF(M137="","",IF(M137&gt;N137,2,IF(M137=N137,1,0)))</f>
        <v/>
      </c>
      <c r="N138" s="48" t="str">
        <f>IF(N137="","",IF(N137&gt;M137,2,IF(N137=M137,1,0)))</f>
        <v/>
      </c>
      <c r="O138" s="141" t="s">
        <v>14</v>
      </c>
      <c r="P138" s="138"/>
      <c r="Q138" s="150"/>
      <c r="R138" s="146"/>
      <c r="Y138" s="38"/>
      <c r="Z138" s="39"/>
      <c r="AA138" s="39"/>
      <c r="AB138" s="39"/>
      <c r="AC138" s="39"/>
      <c r="AD138" s="39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</row>
    <row r="139" spans="2:108" ht="16.5" customHeight="1" x14ac:dyDescent="0.25">
      <c r="B139" s="145">
        <f>IF(SUM(F140,H140,K140,M140)=0,0,SUM(F140,H140,K140,M140))</f>
        <v>0</v>
      </c>
      <c r="C139" s="136" t="s">
        <v>25</v>
      </c>
      <c r="D139" s="138" t="s">
        <v>23</v>
      </c>
      <c r="E139" s="138"/>
      <c r="F139" s="49"/>
      <c r="G139" s="50"/>
      <c r="H139" s="49"/>
      <c r="I139" s="147"/>
      <c r="J139" s="148"/>
      <c r="K139" s="49"/>
      <c r="L139" s="50"/>
      <c r="M139" s="49"/>
      <c r="N139" s="50"/>
      <c r="O139" s="141" t="s">
        <v>23</v>
      </c>
      <c r="P139" s="138"/>
      <c r="Q139" s="149" t="s">
        <v>25</v>
      </c>
      <c r="R139" s="145">
        <f>IF(SUM(N140,L140,I140,G140)=0,0,SUM(N140,L140,I140,G140))</f>
        <v>0</v>
      </c>
      <c r="Y139" s="38"/>
      <c r="Z139" s="39"/>
      <c r="AA139" s="39"/>
      <c r="AB139" s="39"/>
      <c r="AC139" s="39"/>
      <c r="AD139" s="39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</row>
    <row r="140" spans="2:108" ht="16.5" customHeight="1" thickBot="1" x14ac:dyDescent="0.3">
      <c r="B140" s="146"/>
      <c r="C140" s="137"/>
      <c r="D140" s="138" t="s">
        <v>14</v>
      </c>
      <c r="E140" s="138"/>
      <c r="F140" s="51" t="str">
        <f>IF(F139="","",IF(F139&gt;G139,2,IF(F139=G139,1,0)))</f>
        <v/>
      </c>
      <c r="G140" s="122" t="str">
        <f>IF(G139="","",IF(G139&gt;F139,2,IF(G139=F139,1,0)))</f>
        <v/>
      </c>
      <c r="H140" s="51" t="str">
        <f>IF(H139="","",IF(H139&gt;I139,2,IF(H139=I139,1,0)))</f>
        <v/>
      </c>
      <c r="I140" s="151" t="str">
        <f>IF(I139="","",IF(I139&gt;H139,2,IF(I139=H139,1,0)))</f>
        <v/>
      </c>
      <c r="J140" s="152" t="str">
        <f>IF(J139="","",IF(J139&gt;I139,2,IF(J139=I139,1,"")))</f>
        <v/>
      </c>
      <c r="K140" s="51" t="str">
        <f>IF(K139="","",IF(K139&gt;L139,2,IF(K139=L139,1,0)))</f>
        <v/>
      </c>
      <c r="L140" s="122" t="str">
        <f>IF(L139="","",IF(L139&gt;K139,2,IF(L139=K139,1,0)))</f>
        <v/>
      </c>
      <c r="M140" s="51" t="str">
        <f>IF(M139="","",IF(M139&gt;N139,2,IF(M139=N139,1,0)))</f>
        <v/>
      </c>
      <c r="N140" s="122" t="str">
        <f>IF(N139="","",IF(N139&gt;M139,2,IF(N139=M139,1,0)))</f>
        <v/>
      </c>
      <c r="O140" s="138" t="s">
        <v>14</v>
      </c>
      <c r="P140" s="138"/>
      <c r="Q140" s="150"/>
      <c r="R140" s="146"/>
      <c r="Y140" s="38"/>
      <c r="Z140" s="39"/>
      <c r="AA140" s="39"/>
      <c r="AB140" s="39"/>
      <c r="AC140" s="39"/>
      <c r="AD140" s="39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</row>
    <row r="141" spans="2:108" ht="18.75" customHeight="1" x14ac:dyDescent="0.25">
      <c r="B141" s="53"/>
      <c r="D141" s="120"/>
      <c r="E141" s="55">
        <f>IF(I131=K131,1,0)</f>
        <v>0</v>
      </c>
      <c r="F141" s="56">
        <f>IF(B135&gt;R135,1,0)</f>
        <v>0</v>
      </c>
      <c r="G141" s="56">
        <f>IF(B137&gt;R137,1,0)</f>
        <v>0</v>
      </c>
      <c r="H141" s="56">
        <f>IF(B139&gt;R139,1,0)</f>
        <v>0</v>
      </c>
      <c r="I141" s="56">
        <f>SUM(E141:H141)</f>
        <v>0</v>
      </c>
      <c r="J141" s="57"/>
      <c r="K141" s="56">
        <f>SUM(L141:O141)</f>
        <v>0</v>
      </c>
      <c r="L141" s="56">
        <f>IF(R139&gt;B139,1,0)</f>
        <v>0</v>
      </c>
      <c r="M141" s="56">
        <f>IF(R137&gt;B137,1,0)</f>
        <v>0</v>
      </c>
      <c r="N141" s="56">
        <f>IF(R135&gt;B135,1,0)</f>
        <v>0</v>
      </c>
      <c r="O141" s="58">
        <f>IF(K131=I131,1,0)</f>
        <v>0</v>
      </c>
      <c r="P141" s="59"/>
      <c r="R141" s="53"/>
      <c r="Y141" s="38"/>
      <c r="Z141" s="39"/>
      <c r="AA141" s="39"/>
      <c r="AB141" s="39"/>
      <c r="AC141" s="39"/>
      <c r="AD141" s="39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</row>
  </sheetData>
  <mergeCells count="35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D114:F114"/>
    <mergeCell ref="H114:I114"/>
    <mergeCell ref="J114:M114"/>
    <mergeCell ref="O114:Q114"/>
    <mergeCell ref="B125:B126"/>
    <mergeCell ref="C125:C126"/>
    <mergeCell ref="Q125:Q126"/>
    <mergeCell ref="R125:R126"/>
    <mergeCell ref="B127:B128"/>
    <mergeCell ref="C127:C128"/>
    <mergeCell ref="Q127:Q128"/>
    <mergeCell ref="R127:R128"/>
    <mergeCell ref="D116:P116"/>
    <mergeCell ref="D117:P117"/>
    <mergeCell ref="D118:P118"/>
    <mergeCell ref="D120:H120"/>
    <mergeCell ref="K120:M120"/>
    <mergeCell ref="B122:G122"/>
    <mergeCell ref="I122:K122"/>
    <mergeCell ref="M122:R122"/>
    <mergeCell ref="B132:R132"/>
    <mergeCell ref="C133:E133"/>
    <mergeCell ref="F133:G133"/>
    <mergeCell ref="H133:J133"/>
    <mergeCell ref="K133:L133"/>
    <mergeCell ref="M133:N133"/>
    <mergeCell ref="O133:Q133"/>
    <mergeCell ref="B129:B130"/>
    <mergeCell ref="C129:C130"/>
    <mergeCell ref="Q129:Q130"/>
    <mergeCell ref="R129:R130"/>
    <mergeCell ref="C131:E131"/>
    <mergeCell ref="F131:G131"/>
    <mergeCell ref="M131:N131"/>
    <mergeCell ref="O131:Q131"/>
    <mergeCell ref="I138:J138"/>
    <mergeCell ref="B134:C134"/>
    <mergeCell ref="D134:E134"/>
    <mergeCell ref="I134:J134"/>
    <mergeCell ref="O134:P134"/>
    <mergeCell ref="Q134:R134"/>
    <mergeCell ref="B135:B136"/>
    <mergeCell ref="C135:C136"/>
    <mergeCell ref="D135:E135"/>
    <mergeCell ref="I135:J135"/>
    <mergeCell ref="O135:P135"/>
    <mergeCell ref="O138:P138"/>
    <mergeCell ref="B139:B140"/>
    <mergeCell ref="C139:C140"/>
    <mergeCell ref="D139:E139"/>
    <mergeCell ref="I139:J139"/>
    <mergeCell ref="O139:P139"/>
    <mergeCell ref="Q135:Q136"/>
    <mergeCell ref="R135:R136"/>
    <mergeCell ref="D136:E136"/>
    <mergeCell ref="I136:J136"/>
    <mergeCell ref="O136:P136"/>
    <mergeCell ref="B137:B138"/>
    <mergeCell ref="C137:C138"/>
    <mergeCell ref="D137:E137"/>
    <mergeCell ref="I137:J137"/>
    <mergeCell ref="O137:P137"/>
    <mergeCell ref="Q139:Q140"/>
    <mergeCell ref="R139:R140"/>
    <mergeCell ref="D140:E140"/>
    <mergeCell ref="I140:J140"/>
    <mergeCell ref="O140:P140"/>
    <mergeCell ref="Q137:Q138"/>
    <mergeCell ref="R137:R138"/>
    <mergeCell ref="D138:E138"/>
  </mergeCells>
  <conditionalFormatting sqref="H66 H10 H38 H94 H122">
    <cfRule type="expression" dxfId="79" priority="23">
      <formula>H10=L10</formula>
    </cfRule>
    <cfRule type="expression" dxfId="78" priority="24">
      <formula>H10&gt;L10</formula>
    </cfRule>
  </conditionalFormatting>
  <conditionalFormatting sqref="L66 L10 L38 L94 L122">
    <cfRule type="expression" dxfId="77" priority="21">
      <formula>L10=H10</formula>
    </cfRule>
    <cfRule type="expression" dxfId="76" priority="22">
      <formula>L10&gt;H10</formula>
    </cfRule>
  </conditionalFormatting>
  <conditionalFormatting sqref="I15 I13 I17">
    <cfRule type="expression" dxfId="75" priority="18">
      <formula>I13=K13</formula>
    </cfRule>
    <cfRule type="expression" dxfId="74" priority="19">
      <formula>I13&gt;K13</formula>
    </cfRule>
  </conditionalFormatting>
  <conditionalFormatting sqref="K13 K15 K17">
    <cfRule type="expression" dxfId="73" priority="17">
      <formula>K13=I13</formula>
    </cfRule>
    <cfRule type="expression" dxfId="72" priority="20">
      <formula>K13&gt;I13</formula>
    </cfRule>
  </conditionalFormatting>
  <conditionalFormatting sqref="I43 I41 I45">
    <cfRule type="expression" dxfId="71" priority="14">
      <formula>I41=K41</formula>
    </cfRule>
    <cfRule type="expression" dxfId="70" priority="15">
      <formula>I41&gt;K41</formula>
    </cfRule>
  </conditionalFormatting>
  <conditionalFormatting sqref="K41 K43 K45">
    <cfRule type="expression" dxfId="69" priority="13">
      <formula>K41=I41</formula>
    </cfRule>
    <cfRule type="expression" dxfId="68" priority="16">
      <formula>K41&gt;I41</formula>
    </cfRule>
  </conditionalFormatting>
  <conditionalFormatting sqref="I71 I69 I73">
    <cfRule type="expression" dxfId="67" priority="10">
      <formula>I69=K69</formula>
    </cfRule>
    <cfRule type="expression" dxfId="66" priority="11">
      <formula>I69&gt;K69</formula>
    </cfRule>
  </conditionalFormatting>
  <conditionalFormatting sqref="K69 K71 K73">
    <cfRule type="expression" dxfId="65" priority="9">
      <formula>K69=I69</formula>
    </cfRule>
    <cfRule type="expression" dxfId="64" priority="12">
      <formula>K69&gt;I69</formula>
    </cfRule>
  </conditionalFormatting>
  <conditionalFormatting sqref="I99 I97 I101">
    <cfRule type="expression" dxfId="63" priority="6">
      <formula>I97=K97</formula>
    </cfRule>
    <cfRule type="expression" dxfId="62" priority="7">
      <formula>I97&gt;K97</formula>
    </cfRule>
  </conditionalFormatting>
  <conditionalFormatting sqref="K97 K99 K101">
    <cfRule type="expression" dxfId="61" priority="5">
      <formula>K97=I97</formula>
    </cfRule>
    <cfRule type="expression" dxfId="60" priority="8">
      <formula>K97&gt;I97</formula>
    </cfRule>
  </conditionalFormatting>
  <conditionalFormatting sqref="I127 I125 I129">
    <cfRule type="expression" dxfId="59" priority="2">
      <formula>I125=K125</formula>
    </cfRule>
    <cfRule type="expression" dxfId="58" priority="3">
      <formula>I125&gt;K125</formula>
    </cfRule>
  </conditionalFormatting>
  <conditionalFormatting sqref="K125 K127 K129">
    <cfRule type="expression" dxfId="57" priority="1">
      <formula>K125=I125</formula>
    </cfRule>
    <cfRule type="expression" dxfId="56" priority="4">
      <formula>K125&gt;I125</formula>
    </cfRule>
  </conditionalFormatting>
  <dataValidations count="1">
    <dataValidation type="list" allowBlank="1" showInputMessage="1" showErrorMessage="1" sqref="B10:G10 M10:R10 B38:G38 M38:R38 B66:G66 M66:R66 B94:G94 M94:R94 B122:G122 M122:R122" xr:uid="{BE015DCA-A569-42CD-9DE2-4EEDD64A85AC}">
      <formula1>Vereinsname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18F7-21B0-47C0-A715-13A339F1AED4}">
  <sheetPr>
    <pageSetUpPr fitToPage="1"/>
  </sheetPr>
  <dimension ref="C1:R34"/>
  <sheetViews>
    <sheetView zoomScale="70" zoomScaleNormal="70" workbookViewId="0">
      <selection activeCell="C11" sqref="C11:G12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5.42578125" customWidth="1"/>
    <col min="14" max="14" width="39.42578125" customWidth="1"/>
    <col min="15" max="15" width="13.140625" customWidth="1"/>
    <col min="16" max="17" width="13.28515625" customWidth="1"/>
  </cols>
  <sheetData>
    <row r="1" spans="3:17" ht="21" x14ac:dyDescent="0.35">
      <c r="C1" s="200" t="s">
        <v>45</v>
      </c>
      <c r="D1" s="201"/>
      <c r="E1" s="201"/>
      <c r="F1" s="201"/>
      <c r="G1" s="202"/>
      <c r="M1" s="96"/>
      <c r="N1" s="96"/>
      <c r="O1" s="96"/>
      <c r="P1" s="96"/>
      <c r="Q1" s="96"/>
    </row>
    <row r="2" spans="3:17" ht="31.5" x14ac:dyDescent="0.35">
      <c r="C2" s="60"/>
      <c r="D2" s="102" t="s">
        <v>16</v>
      </c>
      <c r="E2" s="61" t="s">
        <v>26</v>
      </c>
      <c r="F2" s="62" t="s">
        <v>27</v>
      </c>
      <c r="G2" s="62" t="s">
        <v>28</v>
      </c>
      <c r="M2" s="93"/>
      <c r="N2" s="93"/>
      <c r="O2" s="100"/>
      <c r="P2" s="98"/>
      <c r="Q2" s="98"/>
    </row>
    <row r="3" spans="3:17" ht="21" x14ac:dyDescent="0.35">
      <c r="C3" s="60" t="s">
        <v>29</v>
      </c>
      <c r="D3" s="63" t="s">
        <v>51</v>
      </c>
      <c r="E3" s="63">
        <f>SUM('Tabelle 7.Rd.'!E4+'Tabelle 8.Rd.'!E23)</f>
        <v>18</v>
      </c>
      <c r="F3" s="63">
        <f>SUM('Tabelle 7.Rd.'!F4+'Tabelle 8.Rd.'!F23)</f>
        <v>116</v>
      </c>
      <c r="G3" s="64">
        <f>SUM('Tabelle 7.Rd.'!G4+'Tabelle 8.Rd.'!G23)</f>
        <v>9490.5999999999985</v>
      </c>
      <c r="M3" s="93"/>
      <c r="N3" s="93"/>
      <c r="O3" s="93"/>
      <c r="P3" s="93"/>
      <c r="Q3" s="101"/>
    </row>
    <row r="4" spans="3:17" ht="21" x14ac:dyDescent="0.35">
      <c r="C4" s="60" t="s">
        <v>31</v>
      </c>
      <c r="D4" s="60" t="s">
        <v>49</v>
      </c>
      <c r="E4" s="63">
        <f>SUM('Tabelle 7.Rd.'!E3+'Tabelle 8.Rd.'!E27)</f>
        <v>18</v>
      </c>
      <c r="F4" s="63">
        <f>SUM('Tabelle 7.Rd.'!F3+'Tabelle 8.Rd.'!F27)</f>
        <v>115</v>
      </c>
      <c r="G4" s="64">
        <f>SUM('Tabelle 7.Rd.'!G3+'Tabelle 8.Rd.'!G27)</f>
        <v>9506.9</v>
      </c>
      <c r="M4" s="93"/>
      <c r="N4" s="93"/>
      <c r="O4" s="93"/>
      <c r="P4" s="93"/>
      <c r="Q4" s="101"/>
    </row>
    <row r="5" spans="3:17" ht="21" x14ac:dyDescent="0.35">
      <c r="C5" s="60" t="s">
        <v>32</v>
      </c>
      <c r="D5" s="60" t="s">
        <v>54</v>
      </c>
      <c r="E5" s="63">
        <f>SUM('Tabelle 7.Rd.'!E5+'Tabelle 8.Rd.'!E28)</f>
        <v>15</v>
      </c>
      <c r="F5" s="63">
        <f>SUM('Tabelle 7.Rd.'!F5+'Tabelle 8.Rd.'!F28)</f>
        <v>101</v>
      </c>
      <c r="G5" s="64">
        <f>SUM('Tabelle 7.Rd.'!G5+'Tabelle 8.Rd.'!G28)</f>
        <v>9268.7000000000007</v>
      </c>
      <c r="M5" s="93"/>
      <c r="N5" s="93"/>
      <c r="O5" s="93"/>
      <c r="P5" s="93"/>
      <c r="Q5" s="101"/>
    </row>
    <row r="6" spans="3:17" ht="21" x14ac:dyDescent="0.35">
      <c r="C6" s="63" t="s">
        <v>33</v>
      </c>
      <c r="D6" s="60" t="s">
        <v>53</v>
      </c>
      <c r="E6" s="63">
        <f>SUM('Tabelle 7.Rd.'!E6+'Tabelle 8.Rd.'!E29)</f>
        <v>15</v>
      </c>
      <c r="F6" s="63">
        <f>SUM('Tabelle 7.Rd.'!F6+'Tabelle 8.Rd.'!F29)</f>
        <v>98</v>
      </c>
      <c r="G6" s="64">
        <f>SUM('Tabelle 7.Rd.'!G6+'Tabelle 8.Rd.'!G29)</f>
        <v>9382.2999999999993</v>
      </c>
      <c r="M6" s="93"/>
      <c r="N6" s="93"/>
      <c r="O6" s="93"/>
      <c r="P6" s="93"/>
      <c r="Q6" s="101"/>
    </row>
    <row r="7" spans="3:17" ht="21" x14ac:dyDescent="0.35">
      <c r="C7" s="60" t="s">
        <v>34</v>
      </c>
      <c r="D7" s="60" t="s">
        <v>55</v>
      </c>
      <c r="E7" s="63">
        <f>SUM('Tabelle 7.Rd.'!E7+'Tabelle 8.Rd.'!E21)</f>
        <v>14</v>
      </c>
      <c r="F7" s="63">
        <f>SUM('Tabelle 7.Rd.'!F7+'Tabelle 8.Rd.'!F21)</f>
        <v>122</v>
      </c>
      <c r="G7" s="64">
        <f>SUM('Tabelle 7.Rd.'!G7+'Tabelle 8.Rd.'!G21)</f>
        <v>9522.6</v>
      </c>
      <c r="M7" s="93"/>
      <c r="N7" s="93"/>
      <c r="O7" s="93"/>
      <c r="P7" s="93"/>
      <c r="Q7" s="101"/>
    </row>
    <row r="8" spans="3:17" ht="21" x14ac:dyDescent="0.35">
      <c r="C8" s="60" t="s">
        <v>35</v>
      </c>
      <c r="D8" s="60" t="s">
        <v>48</v>
      </c>
      <c r="E8" s="63">
        <f>SUM('Tabelle 7.Rd.'!E8+'Tabelle 8.Rd.'!E25)</f>
        <v>13</v>
      </c>
      <c r="F8" s="63">
        <f>SUM('Tabelle 7.Rd.'!F8+'Tabelle 8.Rd.'!F25)</f>
        <v>95</v>
      </c>
      <c r="G8" s="64">
        <f>SUM('Tabelle 7.Rd.'!G8+'Tabelle 8.Rd.'!G25)</f>
        <v>9396.6</v>
      </c>
      <c r="M8" s="93"/>
      <c r="N8" s="93"/>
      <c r="O8" s="93"/>
      <c r="P8" s="93"/>
      <c r="Q8" s="101"/>
    </row>
    <row r="9" spans="3:17" ht="21" x14ac:dyDescent="0.35">
      <c r="C9" s="60" t="s">
        <v>36</v>
      </c>
      <c r="D9" s="60" t="s">
        <v>56</v>
      </c>
      <c r="E9" s="63">
        <f>SUM('Tabelle 7.Rd.'!E10+'Tabelle 8.Rd.'!E22)</f>
        <v>12</v>
      </c>
      <c r="F9" s="63">
        <f>SUM('Tabelle 7.Rd.'!F10+'Tabelle 8.Rd.'!F22)</f>
        <v>100</v>
      </c>
      <c r="G9" s="64">
        <f>SUM('Tabelle 7.Rd.'!G10+'Tabelle 8.Rd.'!G22)</f>
        <v>9375.0000000000018</v>
      </c>
      <c r="M9" s="93"/>
      <c r="N9" s="93"/>
      <c r="O9" s="93"/>
      <c r="P9" s="93"/>
      <c r="Q9" s="101"/>
    </row>
    <row r="10" spans="3:17" ht="21" x14ac:dyDescent="0.35">
      <c r="C10" s="220" t="s">
        <v>37</v>
      </c>
      <c r="D10" s="220" t="s">
        <v>57</v>
      </c>
      <c r="E10" s="221">
        <f>SUM('Tabelle 7.Rd.'!E9+'Tabelle 8.Rd.'!E30)</f>
        <v>9</v>
      </c>
      <c r="F10" s="221">
        <f>SUM('Tabelle 7.Rd.'!F9+'Tabelle 8.Rd.'!F30)</f>
        <v>97</v>
      </c>
      <c r="G10" s="223">
        <f>SUM('Tabelle 7.Rd.'!G9+'Tabelle 8.Rd.'!G30)</f>
        <v>9425.1</v>
      </c>
      <c r="M10" s="93"/>
      <c r="N10" s="93"/>
      <c r="O10" s="93"/>
      <c r="P10" s="93"/>
      <c r="Q10" s="101"/>
    </row>
    <row r="11" spans="3:17" ht="21" x14ac:dyDescent="0.35">
      <c r="C11" s="217" t="s">
        <v>38</v>
      </c>
      <c r="D11" s="217" t="s">
        <v>52</v>
      </c>
      <c r="E11" s="218">
        <f>SUM('Tabelle 7.Rd.'!E12+'Tabelle 8.Rd.'!E24)</f>
        <v>3</v>
      </c>
      <c r="F11" s="218">
        <f>SUM('Tabelle 7.Rd.'!F12+'Tabelle 8.Rd.'!F24)</f>
        <v>64</v>
      </c>
      <c r="G11" s="224">
        <f>SUM('Tabelle 7.Rd.'!G12+'Tabelle 8.Rd.'!G24)</f>
        <v>9219.1999999999989</v>
      </c>
      <c r="M11" s="93"/>
      <c r="N11" s="93"/>
      <c r="O11" s="93"/>
      <c r="P11" s="93"/>
      <c r="Q11" s="101"/>
    </row>
    <row r="12" spans="3:17" ht="21" x14ac:dyDescent="0.35">
      <c r="C12" s="217" t="s">
        <v>39</v>
      </c>
      <c r="D12" s="217" t="s">
        <v>50</v>
      </c>
      <c r="E12" s="218">
        <f>SUM('Tabelle 7.Rd.'!E11+'Tabelle 8.Rd.'!E26)</f>
        <v>3</v>
      </c>
      <c r="F12" s="218">
        <f>SUM('Tabelle 7.Rd.'!F11+'Tabelle 8.Rd.'!F26)</f>
        <v>52</v>
      </c>
      <c r="G12" s="224">
        <f>SUM('Tabelle 7.Rd.'!G11+'Tabelle 8.Rd.'!G26)</f>
        <v>9239</v>
      </c>
      <c r="M12" s="93"/>
      <c r="N12" s="93"/>
      <c r="O12" s="93"/>
      <c r="P12" s="93"/>
      <c r="Q12" s="101"/>
    </row>
    <row r="13" spans="3:17" ht="21" x14ac:dyDescent="0.35">
      <c r="C13" s="65"/>
      <c r="D13" s="65"/>
      <c r="E13" s="65"/>
      <c r="F13" s="66"/>
      <c r="G13" s="67"/>
      <c r="K13" s="65"/>
      <c r="L13" s="65"/>
      <c r="M13" s="65"/>
      <c r="N13" s="65"/>
      <c r="O13" s="65"/>
      <c r="P13" s="66"/>
      <c r="Q13" s="67"/>
    </row>
    <row r="14" spans="3:17" ht="21" x14ac:dyDescent="0.35">
      <c r="C14" s="65"/>
      <c r="D14" s="65"/>
      <c r="E14" s="65"/>
      <c r="F14" s="66"/>
      <c r="G14" s="67"/>
      <c r="K14" s="65"/>
      <c r="L14" s="65"/>
      <c r="M14" s="65"/>
      <c r="N14" s="65"/>
      <c r="O14" s="65"/>
      <c r="P14" s="66"/>
      <c r="Q14" s="67"/>
    </row>
    <row r="15" spans="3:17" ht="21" x14ac:dyDescent="0.35">
      <c r="C15" s="65"/>
      <c r="D15" s="65"/>
      <c r="E15" s="65"/>
      <c r="F15" s="66"/>
      <c r="G15" s="67"/>
      <c r="K15" s="65"/>
      <c r="L15" s="65"/>
      <c r="M15" s="65"/>
      <c r="N15" s="65"/>
      <c r="O15" s="65"/>
      <c r="P15" s="66"/>
      <c r="Q15" s="67"/>
    </row>
    <row r="16" spans="3:17" ht="21" x14ac:dyDescent="0.35">
      <c r="C16" s="65"/>
      <c r="D16" s="65"/>
      <c r="E16" s="65"/>
      <c r="F16" s="66"/>
      <c r="G16" s="67"/>
      <c r="K16" s="65"/>
      <c r="L16" s="65"/>
      <c r="M16" s="65"/>
      <c r="N16" s="65"/>
      <c r="O16" s="65"/>
      <c r="P16" s="66"/>
      <c r="Q16" s="67"/>
    </row>
    <row r="17" spans="3:18" ht="21" x14ac:dyDescent="0.35">
      <c r="C17" s="65"/>
      <c r="D17" s="65"/>
      <c r="E17" s="65"/>
      <c r="F17" s="66"/>
      <c r="G17" s="67"/>
      <c r="K17" s="65"/>
      <c r="L17" s="65"/>
      <c r="M17" s="65"/>
      <c r="N17" s="65"/>
      <c r="O17" s="65"/>
      <c r="P17" s="66"/>
      <c r="Q17" s="67"/>
    </row>
    <row r="18" spans="3:18" ht="21.75" thickBot="1" x14ac:dyDescent="0.4">
      <c r="C18" s="65"/>
      <c r="D18" s="65"/>
      <c r="E18" s="65"/>
      <c r="F18" s="66"/>
      <c r="G18" s="66"/>
      <c r="K18" s="65"/>
      <c r="L18" s="93"/>
      <c r="M18" s="93"/>
      <c r="N18" s="93"/>
      <c r="O18" s="93"/>
      <c r="P18" s="94"/>
      <c r="Q18" s="94"/>
      <c r="R18" s="95"/>
    </row>
    <row r="19" spans="3:18" ht="21" x14ac:dyDescent="0.35">
      <c r="C19" s="203" t="str">
        <f>$C$1</f>
        <v>Tabelle LG Landesliga  2018/2019</v>
      </c>
      <c r="D19" s="204"/>
      <c r="E19" s="204"/>
      <c r="F19" s="204"/>
      <c r="G19" s="205"/>
      <c r="K19" s="65"/>
      <c r="L19" s="93"/>
      <c r="M19" s="96"/>
      <c r="N19" s="96"/>
      <c r="O19" s="96"/>
      <c r="P19" s="96"/>
      <c r="Q19" s="96"/>
      <c r="R19" s="97"/>
    </row>
    <row r="20" spans="3:18" ht="33" x14ac:dyDescent="0.35">
      <c r="C20" s="60"/>
      <c r="D20" s="102" t="s">
        <v>144</v>
      </c>
      <c r="E20" s="62" t="s">
        <v>41</v>
      </c>
      <c r="F20" s="62" t="s">
        <v>27</v>
      </c>
      <c r="G20" s="62" t="s">
        <v>28</v>
      </c>
      <c r="K20" s="65"/>
      <c r="L20" s="93"/>
      <c r="M20" s="93"/>
      <c r="N20" s="93"/>
      <c r="O20" s="98"/>
      <c r="P20" s="98"/>
      <c r="Q20" s="98"/>
      <c r="R20" s="97"/>
    </row>
    <row r="21" spans="3:18" ht="21" x14ac:dyDescent="0.35">
      <c r="C21" s="60" t="s">
        <v>29</v>
      </c>
      <c r="D21" s="63" t="s">
        <v>55</v>
      </c>
      <c r="E21" s="63">
        <v>3</v>
      </c>
      <c r="F21" s="68">
        <v>24</v>
      </c>
      <c r="G21" s="69">
        <v>1203.9000000000001</v>
      </c>
      <c r="K21" s="65"/>
      <c r="L21" s="93"/>
      <c r="M21" s="93"/>
      <c r="N21" s="93"/>
      <c r="O21" s="93"/>
      <c r="P21" s="94"/>
      <c r="Q21" s="99"/>
      <c r="R21" s="97"/>
    </row>
    <row r="22" spans="3:18" ht="21" x14ac:dyDescent="0.35">
      <c r="C22" s="60" t="s">
        <v>31</v>
      </c>
      <c r="D22" s="63" t="s">
        <v>56</v>
      </c>
      <c r="E22" s="60">
        <v>3</v>
      </c>
      <c r="F22" s="70">
        <v>20</v>
      </c>
      <c r="G22" s="71">
        <v>1184.2</v>
      </c>
      <c r="K22" s="65"/>
      <c r="L22" s="93"/>
      <c r="M22" s="93"/>
      <c r="N22" s="93"/>
      <c r="O22" s="93"/>
      <c r="P22" s="94"/>
      <c r="Q22" s="99"/>
      <c r="R22" s="97"/>
    </row>
    <row r="23" spans="3:18" ht="21" x14ac:dyDescent="0.35">
      <c r="C23" s="60" t="s">
        <v>32</v>
      </c>
      <c r="D23" s="63" t="s">
        <v>51</v>
      </c>
      <c r="E23" s="60">
        <v>3</v>
      </c>
      <c r="F23" s="70">
        <v>18</v>
      </c>
      <c r="G23" s="71">
        <v>1202.9000000000001</v>
      </c>
      <c r="K23" s="65"/>
      <c r="L23" s="93"/>
      <c r="M23" s="93"/>
      <c r="N23" s="93"/>
      <c r="O23" s="93"/>
      <c r="P23" s="94"/>
      <c r="Q23" s="99"/>
      <c r="R23" s="97"/>
    </row>
    <row r="24" spans="3:18" ht="21" x14ac:dyDescent="0.35">
      <c r="C24" s="63" t="s">
        <v>33</v>
      </c>
      <c r="D24" s="63" t="s">
        <v>52</v>
      </c>
      <c r="E24" s="60">
        <v>3</v>
      </c>
      <c r="F24" s="70">
        <v>18</v>
      </c>
      <c r="G24" s="71">
        <v>1171.8</v>
      </c>
      <c r="K24" s="65"/>
      <c r="L24" s="93"/>
      <c r="M24" s="93"/>
      <c r="N24" s="93"/>
      <c r="O24" s="93"/>
      <c r="P24" s="94"/>
      <c r="Q24" s="99"/>
      <c r="R24" s="97"/>
    </row>
    <row r="25" spans="3:18" ht="21" x14ac:dyDescent="0.35">
      <c r="C25" s="60" t="s">
        <v>33</v>
      </c>
      <c r="D25" s="63" t="s">
        <v>48</v>
      </c>
      <c r="E25" s="60">
        <v>3</v>
      </c>
      <c r="F25" s="70">
        <v>14</v>
      </c>
      <c r="G25" s="71">
        <v>1171.7</v>
      </c>
      <c r="K25" s="65"/>
      <c r="L25" s="93"/>
      <c r="M25" s="93"/>
      <c r="N25" s="93"/>
      <c r="O25" s="93"/>
      <c r="P25" s="94"/>
      <c r="Q25" s="99"/>
      <c r="R25" s="97"/>
    </row>
    <row r="26" spans="3:18" ht="21" x14ac:dyDescent="0.35">
      <c r="C26" s="60" t="s">
        <v>35</v>
      </c>
      <c r="D26" s="63" t="s">
        <v>50</v>
      </c>
      <c r="E26" s="60">
        <v>0</v>
      </c>
      <c r="F26" s="70">
        <v>10</v>
      </c>
      <c r="G26" s="71">
        <v>1168</v>
      </c>
      <c r="K26" s="65"/>
      <c r="L26" s="65"/>
      <c r="M26" s="65"/>
      <c r="N26" s="65"/>
      <c r="O26" s="65"/>
      <c r="P26" s="66"/>
      <c r="Q26" s="90"/>
      <c r="R26" s="89"/>
    </row>
    <row r="27" spans="3:18" ht="21" x14ac:dyDescent="0.35">
      <c r="C27" s="60" t="s">
        <v>36</v>
      </c>
      <c r="D27" s="63" t="s">
        <v>49</v>
      </c>
      <c r="E27" s="60">
        <v>0</v>
      </c>
      <c r="F27" s="70">
        <v>6</v>
      </c>
      <c r="G27" s="71">
        <v>1187.7</v>
      </c>
      <c r="K27" s="65"/>
      <c r="L27" s="65"/>
      <c r="M27" s="65"/>
      <c r="N27" s="65"/>
      <c r="O27" s="65"/>
      <c r="P27" s="66"/>
      <c r="Q27" s="90"/>
      <c r="R27" s="89"/>
    </row>
    <row r="28" spans="3:18" ht="21" x14ac:dyDescent="0.35">
      <c r="C28" s="60" t="s">
        <v>37</v>
      </c>
      <c r="D28" s="63" t="s">
        <v>54</v>
      </c>
      <c r="E28" s="60">
        <v>0</v>
      </c>
      <c r="F28" s="70">
        <v>6</v>
      </c>
      <c r="G28" s="71">
        <v>1132.2</v>
      </c>
      <c r="K28" s="65"/>
      <c r="L28" s="65"/>
      <c r="M28" s="65"/>
      <c r="N28" s="65"/>
      <c r="O28" s="65"/>
      <c r="P28" s="66"/>
      <c r="Q28" s="90"/>
      <c r="R28" s="89"/>
    </row>
    <row r="29" spans="3:18" ht="21" x14ac:dyDescent="0.35">
      <c r="C29" s="60" t="s">
        <v>38</v>
      </c>
      <c r="D29" s="63" t="s">
        <v>53</v>
      </c>
      <c r="E29" s="60">
        <v>0</v>
      </c>
      <c r="F29" s="70">
        <v>4</v>
      </c>
      <c r="G29" s="71">
        <v>1155.5999999999999</v>
      </c>
      <c r="K29" s="65"/>
      <c r="L29" s="65"/>
      <c r="M29" s="65"/>
      <c r="N29" s="65"/>
      <c r="O29" s="65"/>
      <c r="P29" s="66"/>
      <c r="Q29" s="90"/>
      <c r="R29" s="89"/>
    </row>
    <row r="30" spans="3:18" ht="21" x14ac:dyDescent="0.35">
      <c r="C30" s="60" t="s">
        <v>39</v>
      </c>
      <c r="D30" s="63" t="s">
        <v>57</v>
      </c>
      <c r="E30" s="60">
        <v>0</v>
      </c>
      <c r="F30" s="70">
        <v>0</v>
      </c>
      <c r="G30" s="71">
        <v>1170</v>
      </c>
      <c r="K30" s="65"/>
      <c r="L30" s="65"/>
      <c r="M30" s="65"/>
      <c r="N30" s="65"/>
      <c r="O30" s="65"/>
      <c r="P30" s="66"/>
      <c r="Q30" s="90"/>
      <c r="R30" s="89"/>
    </row>
    <row r="31" spans="3:18" ht="21" x14ac:dyDescent="0.35">
      <c r="C31" s="65"/>
      <c r="D31" s="65"/>
      <c r="E31" s="65"/>
      <c r="F31" s="66"/>
      <c r="G31" s="66"/>
      <c r="K31" s="65"/>
      <c r="L31" s="65"/>
      <c r="M31" s="65"/>
      <c r="N31" s="65"/>
      <c r="O31" s="65"/>
      <c r="P31" s="66"/>
      <c r="Q31" s="66"/>
      <c r="R31" s="89"/>
    </row>
    <row r="32" spans="3:18" ht="21" x14ac:dyDescent="0.35">
      <c r="C32" s="72" t="s">
        <v>42</v>
      </c>
      <c r="D32" s="72"/>
      <c r="E32" s="72"/>
      <c r="F32" s="72"/>
      <c r="G32" s="72"/>
      <c r="H32" s="73"/>
      <c r="K32" s="65"/>
      <c r="L32" s="65"/>
      <c r="M32" s="91"/>
      <c r="N32" s="91"/>
      <c r="O32" s="91"/>
      <c r="P32" s="91"/>
      <c r="Q32" s="91"/>
      <c r="R32" s="89"/>
    </row>
    <row r="33" spans="3:18" ht="21" x14ac:dyDescent="0.35">
      <c r="C33" s="72" t="s">
        <v>43</v>
      </c>
      <c r="D33" s="72"/>
      <c r="E33" s="72"/>
      <c r="F33" s="72"/>
      <c r="G33" s="72"/>
      <c r="H33" s="73"/>
      <c r="K33" s="65"/>
      <c r="L33" s="65"/>
      <c r="M33" s="91"/>
      <c r="N33" s="91"/>
      <c r="O33" s="91"/>
      <c r="P33" s="91"/>
      <c r="Q33" s="91"/>
      <c r="R33" s="89"/>
    </row>
    <row r="34" spans="3:18" ht="21" x14ac:dyDescent="0.35">
      <c r="C34" s="74"/>
      <c r="K34" s="65"/>
      <c r="L34" s="65"/>
      <c r="M34" s="92"/>
      <c r="N34" s="89"/>
      <c r="O34" s="89"/>
      <c r="P34" s="89"/>
      <c r="Q34" s="89"/>
      <c r="R34" s="89"/>
    </row>
  </sheetData>
  <sortState ref="D3:G12">
    <sortCondition descending="1" ref="E3:E12"/>
    <sortCondition descending="1" ref="F3:F12"/>
    <sortCondition descending="1" ref="G3:G12"/>
  </sortState>
  <mergeCells count="2">
    <mergeCell ref="C1:G1"/>
    <mergeCell ref="C19:G19"/>
  </mergeCells>
  <dataValidations count="1">
    <dataValidation type="list" allowBlank="1" showInputMessage="1" showErrorMessage="1" sqref="D21:D30" xr:uid="{ADC15956-3C14-4E86-A7EC-1FB02F70DDBC}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DD66-2A10-495F-A61D-1E8EB6E36BC1}">
  <dimension ref="A2:DD169"/>
  <sheetViews>
    <sheetView zoomScaleNormal="100" workbookViewId="0">
      <selection activeCell="M150" sqref="M150:R150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2851562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2851562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180" t="s">
        <v>1</v>
      </c>
      <c r="E2" s="180"/>
      <c r="F2" s="180"/>
      <c r="G2" s="128">
        <v>9</v>
      </c>
      <c r="H2" s="181" t="s">
        <v>2</v>
      </c>
      <c r="I2" s="181"/>
      <c r="J2" s="182">
        <v>43568</v>
      </c>
      <c r="K2" s="183"/>
      <c r="L2" s="183"/>
      <c r="M2" s="183"/>
      <c r="N2" s="2" t="s">
        <v>3</v>
      </c>
      <c r="O2" s="184" t="s">
        <v>122</v>
      </c>
      <c r="P2" s="184"/>
      <c r="Q2" s="184"/>
    </row>
    <row r="3" spans="2:18" ht="19.5" customHeight="1" x14ac:dyDescent="0.25"/>
    <row r="4" spans="2:18" ht="19.5" customHeight="1" x14ac:dyDescent="0.25">
      <c r="D4" s="190" t="s">
        <v>4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2:18" ht="19.5" customHeight="1" x14ac:dyDescent="0.25">
      <c r="D5" s="192" t="s">
        <v>47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2:18" ht="19.5" customHeight="1" x14ac:dyDescent="0.25">
      <c r="D6" s="190" t="s">
        <v>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18" ht="19.5" customHeight="1" x14ac:dyDescent="0.25"/>
    <row r="8" spans="2:18" ht="16.5" customHeight="1" x14ac:dyDescent="0.25">
      <c r="D8" s="193" t="s">
        <v>1</v>
      </c>
      <c r="E8" s="194"/>
      <c r="F8" s="194"/>
      <c r="G8" s="194"/>
      <c r="H8" s="194"/>
      <c r="I8" s="6">
        <f>$G$2</f>
        <v>9</v>
      </c>
      <c r="J8" s="130"/>
      <c r="K8" s="195" t="s">
        <v>6</v>
      </c>
      <c r="L8" s="195"/>
      <c r="M8" s="195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196" t="s">
        <v>51</v>
      </c>
      <c r="C10" s="197"/>
      <c r="D10" s="197"/>
      <c r="E10" s="197"/>
      <c r="F10" s="197"/>
      <c r="G10" s="198"/>
      <c r="H10" s="10">
        <f>IF(I19=0,0,IF(I19&gt;K19,3,IF(AND(I19=K19,I29=K29),1,I29)))</f>
        <v>1</v>
      </c>
      <c r="I10" s="199" t="s">
        <v>7</v>
      </c>
      <c r="J10" s="199"/>
      <c r="K10" s="199"/>
      <c r="L10" s="10">
        <f>IF(K19=0,0,IF(K19&gt;I19,3,IF(AND(K19=I19,K29=I29),1,K29)))</f>
        <v>2</v>
      </c>
      <c r="M10" s="196" t="s">
        <v>57</v>
      </c>
      <c r="N10" s="197"/>
      <c r="O10" s="197"/>
      <c r="P10" s="197"/>
      <c r="Q10" s="197"/>
      <c r="R10" s="198"/>
    </row>
    <row r="11" spans="2:18" ht="16.5" customHeight="1" thickBot="1" x14ac:dyDescent="0.3">
      <c r="C11" s="1" t="s">
        <v>147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06">
        <v>2</v>
      </c>
      <c r="C13" s="163" t="s">
        <v>92</v>
      </c>
      <c r="D13" s="17">
        <v>98</v>
      </c>
      <c r="E13" s="17">
        <v>99.7</v>
      </c>
      <c r="F13" s="17">
        <v>101.2</v>
      </c>
      <c r="G13" s="17">
        <v>99.7</v>
      </c>
      <c r="H13" s="18">
        <f>IF(SUM(D13:G13)=0,0,SUM(D13:G13))</f>
        <v>398.59999999999997</v>
      </c>
      <c r="I13" s="19">
        <f>IF(SUM(D14:H14)=0,0,SUM(D14:H14))</f>
        <v>4</v>
      </c>
      <c r="J13" s="20" t="s">
        <v>15</v>
      </c>
      <c r="K13" s="21">
        <f>IF(SUM(M14:P14)=0,0,SUM(M14:P14))</f>
        <v>4</v>
      </c>
      <c r="L13" s="18">
        <f>IF(SUM(M13:P13)=0,0,SUM(M13:P13))</f>
        <v>399.1</v>
      </c>
      <c r="M13" s="17">
        <v>101.7</v>
      </c>
      <c r="N13" s="17">
        <v>98.8</v>
      </c>
      <c r="O13" s="17">
        <v>98</v>
      </c>
      <c r="P13" s="17">
        <v>100.6</v>
      </c>
      <c r="Q13" s="188" t="s">
        <v>83</v>
      </c>
      <c r="R13" s="206">
        <v>3</v>
      </c>
    </row>
    <row r="14" spans="2:18" ht="16.5" customHeight="1" x14ac:dyDescent="0.25">
      <c r="B14" s="162"/>
      <c r="C14" s="164"/>
      <c r="D14" s="22">
        <f>IF(D13=0,"",IF(D13&gt;P13,2,IF(D13=P13,1,0)))</f>
        <v>0</v>
      </c>
      <c r="E14" s="22">
        <f>IF(E13=0,"",IF(E13&gt;O13,2,IF(E13=O13,1,0)))</f>
        <v>2</v>
      </c>
      <c r="F14" s="22">
        <f>IF(F13=0,"",IF(F13&gt;N13,2,IF(F13=N13,1,0)))</f>
        <v>2</v>
      </c>
      <c r="G14" s="22">
        <f>IF(G13=0,"",IF(G13&gt;M13,2,IF(G13=M13,1,0)))</f>
        <v>0</v>
      </c>
      <c r="H14" s="129"/>
      <c r="I14" s="24"/>
      <c r="J14" s="25"/>
      <c r="K14" s="26"/>
      <c r="L14" s="129"/>
      <c r="M14" s="22">
        <f>IF(M13=0,"",IF(M13&gt;G13,2,IF(M13=G13,1,0)))</f>
        <v>2</v>
      </c>
      <c r="N14" s="22">
        <f>IF(N13=0,"",IF(N13&gt;F13,2,IF(N13=F13,1,0)))</f>
        <v>0</v>
      </c>
      <c r="O14" s="22">
        <f>IF(O13=0,"",IF(O13&gt;E13,2,IF(E13=O13,1,0)))</f>
        <v>0</v>
      </c>
      <c r="P14" s="22">
        <f>IF(P13=0,"",IF(P13&gt;D13,2,IF(P13=D13,1,0)))</f>
        <v>2</v>
      </c>
      <c r="Q14" s="189"/>
      <c r="R14" s="162"/>
    </row>
    <row r="15" spans="2:18" ht="30" customHeight="1" x14ac:dyDescent="0.25">
      <c r="B15" s="161">
        <v>4</v>
      </c>
      <c r="C15" s="163" t="s">
        <v>94</v>
      </c>
      <c r="D15" s="27">
        <v>94.5</v>
      </c>
      <c r="E15" s="27">
        <v>90.1</v>
      </c>
      <c r="F15" s="27">
        <v>92.4</v>
      </c>
      <c r="G15" s="27">
        <v>95.4</v>
      </c>
      <c r="H15" s="28">
        <f>IF(SUM(D15:G15)=0,0,SUM(D15:G15))</f>
        <v>372.4</v>
      </c>
      <c r="I15" s="29">
        <f>IF(SUM(D16:H16)=0,0,SUM(D16:H16))</f>
        <v>2</v>
      </c>
      <c r="J15" s="30" t="s">
        <v>15</v>
      </c>
      <c r="K15" s="31">
        <f>IF(SUM(M16:P16)=0,0,SUM(M16:P16))</f>
        <v>6</v>
      </c>
      <c r="L15" s="28">
        <f>IF(SUM(M15:P15)=0,0,SUM(M15:P15))</f>
        <v>380.5</v>
      </c>
      <c r="M15" s="27">
        <v>95.1</v>
      </c>
      <c r="N15" s="27">
        <v>95</v>
      </c>
      <c r="O15" s="27">
        <v>95.8</v>
      </c>
      <c r="P15" s="27">
        <v>94.6</v>
      </c>
      <c r="Q15" s="165" t="s">
        <v>87</v>
      </c>
      <c r="R15" s="161">
        <v>5</v>
      </c>
    </row>
    <row r="16" spans="2:18" ht="16.5" customHeight="1" x14ac:dyDescent="0.25">
      <c r="B16" s="162"/>
      <c r="C16" s="164"/>
      <c r="D16" s="32">
        <f>IF(D15=0,"",IF(D15&gt;P15,2,IF(D15=P15,1,0)))</f>
        <v>0</v>
      </c>
      <c r="E16" s="32">
        <f>IF(E15=0,"",IF(E15&gt;O15,2,IF(E15=O15,1,0)))</f>
        <v>0</v>
      </c>
      <c r="F16" s="32">
        <f>IF(F15=0,"",IF(F15&gt;N15,2,IF(F15=N15,1,0)))</f>
        <v>0</v>
      </c>
      <c r="G16" s="32">
        <f>IF(G15=0,"",IF(G15&gt;M15,2,IF(G15=M15,1,0)))</f>
        <v>2</v>
      </c>
      <c r="H16" s="129"/>
      <c r="I16" s="24"/>
      <c r="J16" s="25"/>
      <c r="K16" s="26"/>
      <c r="L16" s="129"/>
      <c r="M16" s="32">
        <f>IF(M15=0,"",IF(M15&gt;G15,2,IF(M15=G15,1,0)))</f>
        <v>0</v>
      </c>
      <c r="N16" s="32">
        <f>IF(N15=0,"",IF(N15&gt;F15,2,IF(N15=F15,1,0)))</f>
        <v>2</v>
      </c>
      <c r="O16" s="32">
        <f>IF(O15=0,"",IF(O15&gt;E15,2,IF(E15=O15,1,0)))</f>
        <v>2</v>
      </c>
      <c r="P16" s="32">
        <f>IF(P15=0,"",IF(P15&gt;D15,2,IF(P15=D15,1,0)))</f>
        <v>2</v>
      </c>
      <c r="Q16" s="166"/>
      <c r="R16" s="162"/>
    </row>
    <row r="17" spans="2:108" ht="30" customHeight="1" x14ac:dyDescent="0.25">
      <c r="B17" s="161">
        <v>6</v>
      </c>
      <c r="C17" s="163" t="s">
        <v>112</v>
      </c>
      <c r="D17" s="27">
        <v>91.6</v>
      </c>
      <c r="E17" s="27">
        <v>96.5</v>
      </c>
      <c r="F17" s="27">
        <v>91.9</v>
      </c>
      <c r="G17" s="27">
        <v>94.7</v>
      </c>
      <c r="H17" s="28">
        <f>IF(SUM(D17:G17)=0,0,SUM(D17:G17))</f>
        <v>374.7</v>
      </c>
      <c r="I17" s="29">
        <f>IF(SUM(D18:H18)=0,0,SUM(D18:H18))</f>
        <v>6</v>
      </c>
      <c r="J17" s="30" t="s">
        <v>15</v>
      </c>
      <c r="K17" s="31">
        <f>IF(SUM(M18:P18)=0,0,SUM(M18:P18))</f>
        <v>2</v>
      </c>
      <c r="L17" s="28">
        <f>IF(SUM(M17:P17)=0,0,SUM(M17:P17))</f>
        <v>371.9</v>
      </c>
      <c r="M17" s="27">
        <v>92.9</v>
      </c>
      <c r="N17" s="27">
        <v>94.3</v>
      </c>
      <c r="O17" s="27">
        <v>93.5</v>
      </c>
      <c r="P17" s="27">
        <v>91.2</v>
      </c>
      <c r="Q17" s="165" t="s">
        <v>146</v>
      </c>
      <c r="R17" s="161">
        <v>7</v>
      </c>
    </row>
    <row r="18" spans="2:108" ht="16.5" customHeight="1" x14ac:dyDescent="0.25">
      <c r="B18" s="162"/>
      <c r="C18" s="164"/>
      <c r="D18" s="32">
        <f>IF(D17=0,"",IF(D17&gt;P17,2,IF(D17=P17,1,0)))</f>
        <v>2</v>
      </c>
      <c r="E18" s="32">
        <f>IF(E17=0,"",IF(E17&gt;O17,2,IF(E17=O17,1,0)))</f>
        <v>2</v>
      </c>
      <c r="F18" s="32">
        <f>IF(F17=0,"",IF(F17&gt;N17,2,IF(F17=N17,1,0)))</f>
        <v>0</v>
      </c>
      <c r="G18" s="32">
        <f>IF(G17=0,"",IF(G17&gt;M17,2,IF(G17=M17,1,0)))</f>
        <v>2</v>
      </c>
      <c r="H18" s="129"/>
      <c r="I18" s="24"/>
      <c r="J18" s="25"/>
      <c r="K18" s="26"/>
      <c r="L18" s="129"/>
      <c r="M18" s="32">
        <f>IF(M17=0,"",IF(M17&gt;G17,2,IF(M17=G17,1,0)))</f>
        <v>0</v>
      </c>
      <c r="N18" s="32">
        <f>IF(N17=0,"",IF(N17&gt;F17,2,IF(N17=F17,1,0)))</f>
        <v>2</v>
      </c>
      <c r="O18" s="32">
        <f>IF(O17=0,"",IF(O17&gt;E17,2,IF(E17=O17,1,0)))</f>
        <v>0</v>
      </c>
      <c r="P18" s="32">
        <f>IF(P17=0,"",IF(P17&gt;D17,2,IF(P17=D17,1,0)))</f>
        <v>0</v>
      </c>
      <c r="Q18" s="166"/>
      <c r="R18" s="162"/>
    </row>
    <row r="19" spans="2:108" ht="16.5" customHeight="1" x14ac:dyDescent="0.25">
      <c r="B19" s="33"/>
      <c r="C19" s="167" t="str">
        <f>IF(AND(H19=0,L19=0),"",IF(OR(I19&gt;K19,K19&gt;I19),"kein Stechen erforderlich","Stechen"))</f>
        <v>Stechen</v>
      </c>
      <c r="D19" s="168"/>
      <c r="E19" s="169"/>
      <c r="F19" s="170" t="s">
        <v>16</v>
      </c>
      <c r="G19" s="171"/>
      <c r="H19" s="34">
        <f>IF(SUM(H13:H18)=0,0,SUM(H13:H18))</f>
        <v>1145.7</v>
      </c>
      <c r="I19" s="132">
        <f>IF(SUM(I13:I18)=0,0,SUM(I13:I18))</f>
        <v>12</v>
      </c>
      <c r="J19" s="36" t="s">
        <v>15</v>
      </c>
      <c r="K19" s="133">
        <f>IF(SUM(K13:K18)=0,0,SUM(K13:K18))</f>
        <v>12</v>
      </c>
      <c r="L19" s="34">
        <f>IF(SUM(L13:L18)=0,0,SUM(L13:L18))</f>
        <v>1151.5</v>
      </c>
      <c r="M19" s="170" t="s">
        <v>16</v>
      </c>
      <c r="N19" s="171"/>
      <c r="O19" s="172" t="str">
        <f>C19</f>
        <v>Stechen</v>
      </c>
      <c r="P19" s="173"/>
      <c r="Q19" s="174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53" t="str">
        <f>IF(C19="Stechen",B10,"")</f>
        <v>Brucker SV</v>
      </c>
      <c r="D21" s="154"/>
      <c r="E21" s="154"/>
      <c r="F21" s="155" t="s">
        <v>17</v>
      </c>
      <c r="G21" s="156"/>
      <c r="H21" s="155" t="s">
        <v>18</v>
      </c>
      <c r="I21" s="157"/>
      <c r="J21" s="156"/>
      <c r="K21" s="155" t="s">
        <v>19</v>
      </c>
      <c r="L21" s="156"/>
      <c r="M21" s="155" t="s">
        <v>20</v>
      </c>
      <c r="N21" s="156"/>
      <c r="O21" s="154" t="str">
        <f>IF(O19="Stechen",M10,"")</f>
        <v>SV RB Eggersdorf</v>
      </c>
      <c r="P21" s="154"/>
      <c r="Q21" s="158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75" t="s">
        <v>14</v>
      </c>
      <c r="C22" s="175"/>
      <c r="D22" s="176" t="s">
        <v>21</v>
      </c>
      <c r="E22" s="176"/>
      <c r="F22" s="41">
        <v>1</v>
      </c>
      <c r="G22" s="42">
        <v>2</v>
      </c>
      <c r="H22" s="41">
        <v>3</v>
      </c>
      <c r="I22" s="177">
        <v>4</v>
      </c>
      <c r="J22" s="178"/>
      <c r="K22" s="41">
        <v>5</v>
      </c>
      <c r="L22" s="42">
        <v>6</v>
      </c>
      <c r="M22" s="41">
        <v>7</v>
      </c>
      <c r="N22" s="42">
        <v>8</v>
      </c>
      <c r="O22" s="176" t="s">
        <v>21</v>
      </c>
      <c r="P22" s="176"/>
      <c r="Q22" s="179" t="s">
        <v>14</v>
      </c>
      <c r="R22" s="179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45">
        <f>IF(SUM(F24,H24,K24,M24)=0,0,SUM(F24,H24,K24,M24))</f>
        <v>2</v>
      </c>
      <c r="C23" s="136" t="s">
        <v>22</v>
      </c>
      <c r="D23" s="138" t="s">
        <v>23</v>
      </c>
      <c r="E23" s="138"/>
      <c r="F23" s="43">
        <v>10.6</v>
      </c>
      <c r="G23" s="134">
        <v>10.8</v>
      </c>
      <c r="H23" s="43">
        <v>6.7</v>
      </c>
      <c r="I23" s="139">
        <v>8.6999999999999993</v>
      </c>
      <c r="J23" s="140"/>
      <c r="K23" s="43">
        <v>9.4</v>
      </c>
      <c r="L23" s="134">
        <v>8.6999999999999993</v>
      </c>
      <c r="M23" s="43"/>
      <c r="N23" s="134"/>
      <c r="O23" s="141" t="s">
        <v>23</v>
      </c>
      <c r="P23" s="138"/>
      <c r="Q23" s="149" t="s">
        <v>22</v>
      </c>
      <c r="R23" s="145">
        <f>IF(SUM(N24,L24,I24,G24)=0,0,SUM(N24,L24,I24,G24))</f>
        <v>4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46"/>
      <c r="C24" s="137"/>
      <c r="D24" s="138" t="s">
        <v>14</v>
      </c>
      <c r="E24" s="142"/>
      <c r="F24" s="45">
        <f>IF(F23="","",IF(F23&gt;G23,2,IF(F23=G23,1,0)))</f>
        <v>0</v>
      </c>
      <c r="G24" s="46">
        <f>IF(G23="","",IF(G23&gt;F23,2,IF(G23=F23,1,0)))</f>
        <v>2</v>
      </c>
      <c r="H24" s="45">
        <f>IF(H23="","",IF(H23&gt;I23,2,IF(H23=I23,1,0)))</f>
        <v>0</v>
      </c>
      <c r="I24" s="159">
        <f>IF(I23="","",IF(I23&gt;H23,2,IF(I23=H23,1,0)))</f>
        <v>2</v>
      </c>
      <c r="J24" s="160" t="str">
        <f>IF(J23="","",IF(J23&gt;I23,2,IF(J23=I23,1,"")))</f>
        <v/>
      </c>
      <c r="K24" s="45">
        <f>IF(K23="","",IF(K23&gt;L23,2,IF(K23=L23,1,0)))</f>
        <v>2</v>
      </c>
      <c r="L24" s="46">
        <f>IF(L23="","",IF(L23&gt;K23,2,IF(L23=K23,1,0)))</f>
        <v>0</v>
      </c>
      <c r="M24" s="45" t="str">
        <f>IF(M23="","",IF(M23&gt;N23,2,IF(M23=N23,1,0)))</f>
        <v/>
      </c>
      <c r="N24" s="46" t="str">
        <f>IF(N23="","",IF(N23&gt;M23,2,IF(N23=M23,1,0)))</f>
        <v/>
      </c>
      <c r="O24" s="141" t="s">
        <v>14</v>
      </c>
      <c r="P24" s="138"/>
      <c r="Q24" s="150"/>
      <c r="R24" s="146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45">
        <f>IF(SUM(F26,H26,K26,M26)=0,0,SUM(F26,H26,K26,M26))</f>
        <v>0</v>
      </c>
      <c r="C25" s="136" t="s">
        <v>24</v>
      </c>
      <c r="D25" s="138" t="s">
        <v>23</v>
      </c>
      <c r="E25" s="138"/>
      <c r="F25" s="43"/>
      <c r="G25" s="134"/>
      <c r="H25" s="43"/>
      <c r="I25" s="139"/>
      <c r="J25" s="140"/>
      <c r="K25" s="43"/>
      <c r="L25" s="134"/>
      <c r="M25" s="43"/>
      <c r="N25" s="134"/>
      <c r="O25" s="141" t="s">
        <v>23</v>
      </c>
      <c r="P25" s="138"/>
      <c r="Q25" s="149" t="s">
        <v>24</v>
      </c>
      <c r="R25" s="145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46"/>
      <c r="C26" s="137"/>
      <c r="D26" s="138" t="s">
        <v>14</v>
      </c>
      <c r="E26" s="142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43" t="str">
        <f>IF(I25="","",IF(I25&gt;H25,2,IF(I25=H25,1,0)))</f>
        <v/>
      </c>
      <c r="J26" s="144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41" t="s">
        <v>14</v>
      </c>
      <c r="P26" s="138"/>
      <c r="Q26" s="150"/>
      <c r="R26" s="146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45">
        <f>IF(SUM(F28,H28,K28,M28)=0,0,SUM(F28,H28,K28,M28))</f>
        <v>0</v>
      </c>
      <c r="C27" s="136" t="s">
        <v>25</v>
      </c>
      <c r="D27" s="138" t="s">
        <v>23</v>
      </c>
      <c r="E27" s="138"/>
      <c r="F27" s="49"/>
      <c r="G27" s="50"/>
      <c r="H27" s="49"/>
      <c r="I27" s="147"/>
      <c r="J27" s="148"/>
      <c r="K27" s="49"/>
      <c r="L27" s="50"/>
      <c r="M27" s="49"/>
      <c r="N27" s="50"/>
      <c r="O27" s="141" t="s">
        <v>23</v>
      </c>
      <c r="P27" s="138"/>
      <c r="Q27" s="149" t="s">
        <v>25</v>
      </c>
      <c r="R27" s="145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46"/>
      <c r="C28" s="137"/>
      <c r="D28" s="138" t="s">
        <v>14</v>
      </c>
      <c r="E28" s="138"/>
      <c r="F28" s="51" t="str">
        <f>IF(F27="","",IF(F27&gt;G27,2,IF(F27=G27,1,0)))</f>
        <v/>
      </c>
      <c r="G28" s="135" t="str">
        <f>IF(G27="","",IF(G27&gt;F27,2,IF(G27=F27,1,0)))</f>
        <v/>
      </c>
      <c r="H28" s="51" t="str">
        <f>IF(H27="","",IF(H27&gt;I27,2,IF(H27=I27,1,0)))</f>
        <v/>
      </c>
      <c r="I28" s="151" t="str">
        <f>IF(I27="","",IF(I27&gt;H27,2,IF(I27=H27,1,0)))</f>
        <v/>
      </c>
      <c r="J28" s="152" t="str">
        <f>IF(J27="","",IF(J27&gt;I27,2,IF(J27=I27,1,"")))</f>
        <v/>
      </c>
      <c r="K28" s="51" t="str">
        <f>IF(K27="","",IF(K27&gt;L27,2,IF(K27=L27,1,0)))</f>
        <v/>
      </c>
      <c r="L28" s="135" t="str">
        <f>IF(L27="","",IF(L27&gt;K27,2,IF(L27=K27,1,0)))</f>
        <v/>
      </c>
      <c r="M28" s="51" t="str">
        <f>IF(M27="","",IF(M27&gt;N27,2,IF(M27=N27,1,0)))</f>
        <v/>
      </c>
      <c r="N28" s="135" t="str">
        <f>IF(N27="","",IF(N27&gt;M27,2,IF(N27=M27,1,0)))</f>
        <v/>
      </c>
      <c r="O28" s="138" t="s">
        <v>14</v>
      </c>
      <c r="P28" s="138"/>
      <c r="Q28" s="150"/>
      <c r="R28" s="146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131"/>
      <c r="E29" s="55">
        <f>IF(I19=K19,1,0)</f>
        <v>1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1</v>
      </c>
      <c r="J29" s="57"/>
      <c r="K29" s="56">
        <f>SUM(L29:O29)</f>
        <v>2</v>
      </c>
      <c r="L29" s="56">
        <f>IF(R27&gt;B27,1,0)</f>
        <v>0</v>
      </c>
      <c r="M29" s="56">
        <f>IF(R25&gt;B25,1,0)</f>
        <v>0</v>
      </c>
      <c r="N29" s="56">
        <f>IF(R23&gt;B23,1,0)</f>
        <v>1</v>
      </c>
      <c r="O29" s="58">
        <f>IF(K19=I19,1,0)</f>
        <v>1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180" t="s">
        <v>1</v>
      </c>
      <c r="E30" s="180"/>
      <c r="F30" s="180"/>
      <c r="G30" s="6">
        <f>$G$2</f>
        <v>9</v>
      </c>
      <c r="H30" s="181" t="s">
        <v>2</v>
      </c>
      <c r="I30" s="181"/>
      <c r="J30" s="182">
        <v>43568</v>
      </c>
      <c r="K30" s="183"/>
      <c r="L30" s="183"/>
      <c r="M30" s="183"/>
      <c r="N30" s="2" t="s">
        <v>3</v>
      </c>
      <c r="O30" s="184" t="s">
        <v>122</v>
      </c>
      <c r="P30" s="184"/>
      <c r="Q30" s="184"/>
    </row>
    <row r="31" spans="2:108" ht="19.5" customHeight="1" x14ac:dyDescent="0.25"/>
    <row r="32" spans="2:108" ht="19.5" customHeight="1" x14ac:dyDescent="0.25">
      <c r="D32" s="190" t="str">
        <f>$D$4</f>
        <v>LUFTGEWEHR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2:107" ht="19.5" customHeight="1" x14ac:dyDescent="0.25">
      <c r="D33" s="192" t="str">
        <f>$D$5</f>
        <v>SAISON 2018 / 19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2:107" ht="19.5" customHeight="1" x14ac:dyDescent="0.25">
      <c r="D34" s="190" t="str">
        <f>$D$6</f>
        <v>Landesliga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</row>
    <row r="35" spans="2:107" ht="19.5" customHeight="1" x14ac:dyDescent="0.25"/>
    <row r="36" spans="2:107" ht="16.5" customHeight="1" x14ac:dyDescent="0.25">
      <c r="D36" s="193" t="s">
        <v>1</v>
      </c>
      <c r="E36" s="194"/>
      <c r="F36" s="194"/>
      <c r="G36" s="194"/>
      <c r="H36" s="194"/>
      <c r="I36" s="6">
        <f>$G$2</f>
        <v>9</v>
      </c>
      <c r="J36" s="130"/>
      <c r="K36" s="195" t="s">
        <v>6</v>
      </c>
      <c r="L36" s="195"/>
      <c r="M36" s="195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196" t="s">
        <v>53</v>
      </c>
      <c r="C38" s="197"/>
      <c r="D38" s="197"/>
      <c r="E38" s="197"/>
      <c r="F38" s="197"/>
      <c r="G38" s="198"/>
      <c r="H38" s="10">
        <f>IF(I47=0,0,IF(I47&gt;K47,3,IF(AND(I47=K47,I57=K57),1,I57)))</f>
        <v>0</v>
      </c>
      <c r="I38" s="199" t="s">
        <v>7</v>
      </c>
      <c r="J38" s="199"/>
      <c r="K38" s="199"/>
      <c r="L38" s="10">
        <f>IF(K47=0,0,IF(K47&gt;I47,3,IF(AND(K47=I47,K57=I57),1,K57)))</f>
        <v>3</v>
      </c>
      <c r="M38" s="196" t="s">
        <v>49</v>
      </c>
      <c r="N38" s="197"/>
      <c r="O38" s="197"/>
      <c r="P38" s="197"/>
      <c r="Q38" s="197"/>
      <c r="R38" s="198"/>
    </row>
    <row r="39" spans="2:107" ht="16.5" customHeight="1" thickBot="1" x14ac:dyDescent="0.3">
      <c r="C39" s="1" t="s">
        <v>147</v>
      </c>
    </row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185">
        <v>1</v>
      </c>
      <c r="C41" s="163" t="s">
        <v>86</v>
      </c>
      <c r="D41" s="17">
        <v>98.8</v>
      </c>
      <c r="E41" s="17">
        <v>101</v>
      </c>
      <c r="F41" s="17">
        <v>98.6</v>
      </c>
      <c r="G41" s="17">
        <v>97.7</v>
      </c>
      <c r="H41" s="18">
        <f>IF(SUM(D41:G41)=0,0,SUM(D41:G41))</f>
        <v>396.09999999999997</v>
      </c>
      <c r="I41" s="19">
        <f>IF(SUM(D42:H42)=0,0,SUM(D42:H42))</f>
        <v>4</v>
      </c>
      <c r="J41" s="20" t="s">
        <v>15</v>
      </c>
      <c r="K41" s="21">
        <f>IF(SUM(M42:P42)=0,0,SUM(M42:P42))</f>
        <v>4</v>
      </c>
      <c r="L41" s="18">
        <f>IF(SUM(M41:P41)=0,0,SUM(M41:P41))</f>
        <v>398.70000000000005</v>
      </c>
      <c r="M41" s="17">
        <v>100.4</v>
      </c>
      <c r="N41" s="17">
        <v>100.8</v>
      </c>
      <c r="O41" s="17">
        <v>99.4</v>
      </c>
      <c r="P41" s="17">
        <v>98.1</v>
      </c>
      <c r="Q41" s="188" t="s">
        <v>69</v>
      </c>
      <c r="R41" s="185">
        <v>2</v>
      </c>
    </row>
    <row r="42" spans="2:107" ht="16.5" customHeight="1" x14ac:dyDescent="0.25">
      <c r="B42" s="162"/>
      <c r="C42" s="164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0</v>
      </c>
      <c r="G42" s="22">
        <f>IF(G41=0,"",IF(G41&gt;M41,2,IF(G41=M41,1,0)))</f>
        <v>0</v>
      </c>
      <c r="H42" s="129"/>
      <c r="I42" s="24"/>
      <c r="J42" s="25"/>
      <c r="K42" s="26"/>
      <c r="L42" s="129"/>
      <c r="M42" s="22">
        <f>IF(M41=0,"",IF(M41&gt;G41,2,IF(M41=G41,1,0)))</f>
        <v>2</v>
      </c>
      <c r="N42" s="22">
        <f>IF(N41=0,"",IF(N41&gt;F41,2,IF(N41=F41,1,0)))</f>
        <v>2</v>
      </c>
      <c r="O42" s="22">
        <f>IF(O41=0,"",IF(O41&gt;E41,2,IF(E41=O41,1,0)))</f>
        <v>0</v>
      </c>
      <c r="P42" s="22">
        <f>IF(P41=0,"",IF(P41&gt;D41,2,IF(P41=D41,1,0)))</f>
        <v>0</v>
      </c>
      <c r="Q42" s="189"/>
      <c r="R42" s="162"/>
    </row>
    <row r="43" spans="2:107" ht="30" customHeight="1" x14ac:dyDescent="0.25">
      <c r="B43" s="161">
        <v>3</v>
      </c>
      <c r="C43" s="163" t="s">
        <v>98</v>
      </c>
      <c r="D43" s="27">
        <v>90.8</v>
      </c>
      <c r="E43" s="27">
        <v>94.1</v>
      </c>
      <c r="F43" s="27">
        <v>100.2</v>
      </c>
      <c r="G43" s="27">
        <v>98.7</v>
      </c>
      <c r="H43" s="28">
        <f>IF(SUM(D43:G43)=0,0,SUM(D43:G43))</f>
        <v>383.79999999999995</v>
      </c>
      <c r="I43" s="29">
        <f>IF(SUM(D44:H44)=0,0,SUM(D44:H44))</f>
        <v>0</v>
      </c>
      <c r="J43" s="30" t="s">
        <v>15</v>
      </c>
      <c r="K43" s="31">
        <f>IF(SUM(M44:P44)=0,0,SUM(M44:P44))</f>
        <v>8</v>
      </c>
      <c r="L43" s="28">
        <f>IF(SUM(M43:P43)=0,0,SUM(M43:P43))</f>
        <v>405.20000000000005</v>
      </c>
      <c r="M43" s="27">
        <v>102.8</v>
      </c>
      <c r="N43" s="27">
        <v>101</v>
      </c>
      <c r="O43" s="27">
        <v>100.5</v>
      </c>
      <c r="P43" s="27">
        <v>100.9</v>
      </c>
      <c r="Q43" s="165" t="s">
        <v>71</v>
      </c>
      <c r="R43" s="161">
        <v>4</v>
      </c>
    </row>
    <row r="44" spans="2:107" ht="16.5" customHeight="1" x14ac:dyDescent="0.25">
      <c r="B44" s="162"/>
      <c r="C44" s="164"/>
      <c r="D44" s="32">
        <f>IF(D43=0,"",IF(D43&gt;P43,2,IF(D43=P43,1,0)))</f>
        <v>0</v>
      </c>
      <c r="E44" s="32">
        <f>IF(E43=0,"",IF(E43&gt;O43,2,IF(E43=O43,1,0)))</f>
        <v>0</v>
      </c>
      <c r="F44" s="32">
        <f>IF(F43=0,"",IF(F43&gt;N43,2,IF(F43=N43,1,0)))</f>
        <v>0</v>
      </c>
      <c r="G44" s="32">
        <f>IF(G43=0,"",IF(G43&gt;M43,2,IF(G43=M43,1,0)))</f>
        <v>0</v>
      </c>
      <c r="H44" s="129"/>
      <c r="I44" s="24"/>
      <c r="J44" s="25"/>
      <c r="K44" s="26"/>
      <c r="L44" s="129"/>
      <c r="M44" s="32">
        <f>IF(M43=0,"",IF(M43&gt;G43,2,IF(M43=G43,1,0)))</f>
        <v>2</v>
      </c>
      <c r="N44" s="32">
        <f>IF(N43=0,"",IF(N43&gt;F43,2,IF(N43=F43,1,0)))</f>
        <v>2</v>
      </c>
      <c r="O44" s="32">
        <f>IF(O43=0,"",IF(O43&gt;E43,2,IF(E43=O43,1,0)))</f>
        <v>2</v>
      </c>
      <c r="P44" s="32">
        <f>IF(P43=0,"",IF(P43&gt;D43,2,IF(P43=D43,1,0)))</f>
        <v>2</v>
      </c>
      <c r="Q44" s="166"/>
      <c r="R44" s="162"/>
    </row>
    <row r="45" spans="2:107" ht="30" customHeight="1" x14ac:dyDescent="0.25">
      <c r="B45" s="161">
        <v>5</v>
      </c>
      <c r="C45" s="163" t="s">
        <v>88</v>
      </c>
      <c r="D45" s="27">
        <v>90.8</v>
      </c>
      <c r="E45" s="27">
        <v>90.4</v>
      </c>
      <c r="F45" s="27">
        <v>92.3</v>
      </c>
      <c r="G45" s="27">
        <v>93.5</v>
      </c>
      <c r="H45" s="28">
        <f>IF(SUM(D45:G45)=0,0,SUM(D45:G45))</f>
        <v>367</v>
      </c>
      <c r="I45" s="29">
        <f>IF(SUM(D46:H46)=0,0,SUM(D46:H46))</f>
        <v>0</v>
      </c>
      <c r="J45" s="30" t="s">
        <v>15</v>
      </c>
      <c r="K45" s="31">
        <f>IF(SUM(M46:P46)=0,0,SUM(M46:P46))</f>
        <v>8</v>
      </c>
      <c r="L45" s="28">
        <f>IF(SUM(M45:P45)=0,0,SUM(M45:P45))</f>
        <v>405</v>
      </c>
      <c r="M45" s="27">
        <v>101.7</v>
      </c>
      <c r="N45" s="27">
        <v>102</v>
      </c>
      <c r="O45" s="27">
        <v>101</v>
      </c>
      <c r="P45" s="27">
        <v>100.3</v>
      </c>
      <c r="Q45" s="165" t="s">
        <v>73</v>
      </c>
      <c r="R45" s="161">
        <v>6</v>
      </c>
    </row>
    <row r="46" spans="2:107" ht="16.5" customHeight="1" x14ac:dyDescent="0.25">
      <c r="B46" s="162"/>
      <c r="C46" s="164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0</v>
      </c>
      <c r="G46" s="32">
        <f>IF(G45=0,"",IF(G45&gt;M45,2,IF(G45=M45,1,0)))</f>
        <v>0</v>
      </c>
      <c r="H46" s="129"/>
      <c r="I46" s="24"/>
      <c r="J46" s="25"/>
      <c r="K46" s="26"/>
      <c r="L46" s="129"/>
      <c r="M46" s="32">
        <f>IF(M45=0,"",IF(M45&gt;G45,2,IF(M45=G45,1,0)))</f>
        <v>2</v>
      </c>
      <c r="N46" s="32">
        <f>IF(N45=0,"",IF(N45&gt;F45,2,IF(N45=F45,1,0)))</f>
        <v>2</v>
      </c>
      <c r="O46" s="32">
        <f>IF(O45=0,"",IF(O45&gt;E45,2,IF(E45=O45,1,0)))</f>
        <v>2</v>
      </c>
      <c r="P46" s="32">
        <f>IF(P45=0,"",IF(P45&gt;D45,2,IF(P45=D45,1,0)))</f>
        <v>2</v>
      </c>
      <c r="Q46" s="166"/>
      <c r="R46" s="162"/>
    </row>
    <row r="47" spans="2:107" ht="16.5" customHeight="1" x14ac:dyDescent="0.25">
      <c r="B47" s="33"/>
      <c r="C47" s="167" t="str">
        <f>IF(AND(H47=0,L47=0),"",IF(OR(I47&gt;K47,K47&gt;I47),"kein Stechen erforderlich","Stechen"))</f>
        <v>kein Stechen erforderlich</v>
      </c>
      <c r="D47" s="168"/>
      <c r="E47" s="169"/>
      <c r="F47" s="170" t="s">
        <v>16</v>
      </c>
      <c r="G47" s="171"/>
      <c r="H47" s="34">
        <f>IF(SUM(H41:H46)=0,0,SUM(H41:H46))</f>
        <v>1146.8999999999999</v>
      </c>
      <c r="I47" s="132">
        <f>IF(SUM(I41:I46)=0,0,SUM(I41:I46))</f>
        <v>4</v>
      </c>
      <c r="J47" s="36" t="s">
        <v>15</v>
      </c>
      <c r="K47" s="133">
        <f>IF(SUM(K41:K46)=0,0,SUM(K41:K46))</f>
        <v>20</v>
      </c>
      <c r="L47" s="34">
        <f>IF(SUM(L41:L46)=0,0,SUM(L41:L46))</f>
        <v>1208.9000000000001</v>
      </c>
      <c r="M47" s="170" t="s">
        <v>16</v>
      </c>
      <c r="N47" s="171"/>
      <c r="O47" s="172" t="str">
        <f>C47</f>
        <v>kein Stechen erforderlich</v>
      </c>
      <c r="P47" s="173"/>
      <c r="Q47" s="174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53" t="str">
        <f>IF(C47="Stechen",B38,"")</f>
        <v/>
      </c>
      <c r="D49" s="154"/>
      <c r="E49" s="154"/>
      <c r="F49" s="155" t="s">
        <v>17</v>
      </c>
      <c r="G49" s="156"/>
      <c r="H49" s="155" t="s">
        <v>18</v>
      </c>
      <c r="I49" s="157"/>
      <c r="J49" s="156"/>
      <c r="K49" s="155" t="s">
        <v>19</v>
      </c>
      <c r="L49" s="156"/>
      <c r="M49" s="155" t="s">
        <v>20</v>
      </c>
      <c r="N49" s="156"/>
      <c r="O49" s="154" t="str">
        <f>IF(O47="Stechen",M38,"")</f>
        <v/>
      </c>
      <c r="P49" s="154"/>
      <c r="Q49" s="158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75" t="s">
        <v>14</v>
      </c>
      <c r="C50" s="175"/>
      <c r="D50" s="176" t="s">
        <v>21</v>
      </c>
      <c r="E50" s="176"/>
      <c r="F50" s="41">
        <v>1</v>
      </c>
      <c r="G50" s="42">
        <v>2</v>
      </c>
      <c r="H50" s="41">
        <v>3</v>
      </c>
      <c r="I50" s="177">
        <v>4</v>
      </c>
      <c r="J50" s="178"/>
      <c r="K50" s="41">
        <v>5</v>
      </c>
      <c r="L50" s="42">
        <v>6</v>
      </c>
      <c r="M50" s="41">
        <v>7</v>
      </c>
      <c r="N50" s="42">
        <v>8</v>
      </c>
      <c r="O50" s="176" t="s">
        <v>21</v>
      </c>
      <c r="P50" s="176"/>
      <c r="Q50" s="179" t="s">
        <v>14</v>
      </c>
      <c r="R50" s="179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45">
        <f>IF(SUM(F52,H52,K52,M52)=0,0,SUM(F52,H52,K52,M52))</f>
        <v>0</v>
      </c>
      <c r="C51" s="136" t="s">
        <v>22</v>
      </c>
      <c r="D51" s="138" t="s">
        <v>23</v>
      </c>
      <c r="E51" s="138"/>
      <c r="F51" s="43"/>
      <c r="G51" s="134"/>
      <c r="H51" s="43"/>
      <c r="I51" s="139"/>
      <c r="J51" s="140"/>
      <c r="K51" s="43"/>
      <c r="L51" s="134"/>
      <c r="M51" s="43"/>
      <c r="N51" s="134"/>
      <c r="O51" s="141" t="s">
        <v>23</v>
      </c>
      <c r="P51" s="138"/>
      <c r="Q51" s="149" t="s">
        <v>22</v>
      </c>
      <c r="R51" s="145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46"/>
      <c r="C52" s="137"/>
      <c r="D52" s="138" t="s">
        <v>14</v>
      </c>
      <c r="E52" s="142"/>
      <c r="F52" s="45"/>
      <c r="G52" s="46"/>
      <c r="H52" s="45"/>
      <c r="I52" s="159"/>
      <c r="J52" s="160"/>
      <c r="K52" s="45"/>
      <c r="L52" s="46"/>
      <c r="M52" s="45" t="str">
        <f>IF(M51="","",IF(M51&gt;N51,2,IF(M51=N51,1,0)))</f>
        <v/>
      </c>
      <c r="N52" s="46" t="str">
        <f>IF(N51="","",IF(N51&gt;M51,2,IF(N51=M51,1,0)))</f>
        <v/>
      </c>
      <c r="O52" s="141" t="s">
        <v>14</v>
      </c>
      <c r="P52" s="138"/>
      <c r="Q52" s="150"/>
      <c r="R52" s="146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45">
        <f>IF(SUM(F54,H54,K54,M54)=0,0,SUM(F54,H54,K54,M54))</f>
        <v>0</v>
      </c>
      <c r="C53" s="136" t="s">
        <v>24</v>
      </c>
      <c r="D53" s="138" t="s">
        <v>23</v>
      </c>
      <c r="E53" s="138"/>
      <c r="F53" s="43"/>
      <c r="G53" s="134"/>
      <c r="H53" s="43"/>
      <c r="I53" s="139"/>
      <c r="J53" s="140"/>
      <c r="K53" s="43"/>
      <c r="L53" s="134"/>
      <c r="M53" s="43"/>
      <c r="N53" s="134"/>
      <c r="O53" s="141" t="s">
        <v>23</v>
      </c>
      <c r="P53" s="138"/>
      <c r="Q53" s="149" t="s">
        <v>24</v>
      </c>
      <c r="R53" s="145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46"/>
      <c r="C54" s="137"/>
      <c r="D54" s="138" t="s">
        <v>14</v>
      </c>
      <c r="E54" s="142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43" t="str">
        <f>IF(I53="","",IF(I53&gt;H53,2,IF(I53=H53,1,0)))</f>
        <v/>
      </c>
      <c r="J54" s="144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41" t="s">
        <v>14</v>
      </c>
      <c r="P54" s="138"/>
      <c r="Q54" s="150"/>
      <c r="R54" s="146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45">
        <f>IF(SUM(F56,H56,K56,M56)=0,0,SUM(F56,H56,K56,M56))</f>
        <v>0</v>
      </c>
      <c r="C55" s="136" t="s">
        <v>25</v>
      </c>
      <c r="D55" s="138" t="s">
        <v>23</v>
      </c>
      <c r="E55" s="138"/>
      <c r="F55" s="49"/>
      <c r="G55" s="50"/>
      <c r="H55" s="49"/>
      <c r="I55" s="147"/>
      <c r="J55" s="148"/>
      <c r="K55" s="49"/>
      <c r="L55" s="50"/>
      <c r="M55" s="49"/>
      <c r="N55" s="50"/>
      <c r="O55" s="141" t="s">
        <v>23</v>
      </c>
      <c r="P55" s="138"/>
      <c r="Q55" s="149" t="s">
        <v>25</v>
      </c>
      <c r="R55" s="145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46"/>
      <c r="C56" s="137"/>
      <c r="D56" s="138" t="s">
        <v>14</v>
      </c>
      <c r="E56" s="138"/>
      <c r="F56" s="51" t="str">
        <f>IF(F55="","",IF(F55&gt;G55,2,IF(F55=G55,1,0)))</f>
        <v/>
      </c>
      <c r="G56" s="135" t="str">
        <f>IF(G55="","",IF(G55&gt;F55,2,IF(G55=F55,1,0)))</f>
        <v/>
      </c>
      <c r="H56" s="51" t="str">
        <f>IF(H55="","",IF(H55&gt;I55,2,IF(H55=I55,1,0)))</f>
        <v/>
      </c>
      <c r="I56" s="151" t="str">
        <f>IF(I55="","",IF(I55&gt;H55,2,IF(I55=H55,1,0)))</f>
        <v/>
      </c>
      <c r="J56" s="152" t="str">
        <f>IF(J55="","",IF(J55&gt;I55,2,IF(J55=I55,1,"")))</f>
        <v/>
      </c>
      <c r="K56" s="51" t="str">
        <f>IF(K55="","",IF(K55&gt;L55,2,IF(K55=L55,1,0)))</f>
        <v/>
      </c>
      <c r="L56" s="135" t="str">
        <f>IF(L55="","",IF(L55&gt;K55,2,IF(L55=K55,1,0)))</f>
        <v/>
      </c>
      <c r="M56" s="51" t="str">
        <f>IF(M55="","",IF(M55&gt;N55,2,IF(M55=N55,1,0)))</f>
        <v/>
      </c>
      <c r="N56" s="135" t="str">
        <f>IF(N55="","",IF(N55&gt;M55,2,IF(N55=M55,1,0)))</f>
        <v/>
      </c>
      <c r="O56" s="138" t="s">
        <v>14</v>
      </c>
      <c r="P56" s="138"/>
      <c r="Q56" s="150"/>
      <c r="R56" s="146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131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180" t="s">
        <v>1</v>
      </c>
      <c r="E58" s="180"/>
      <c r="F58" s="180"/>
      <c r="G58" s="6">
        <f>$G$2</f>
        <v>9</v>
      </c>
      <c r="H58" s="181" t="s">
        <v>2</v>
      </c>
      <c r="I58" s="181"/>
      <c r="J58" s="182">
        <v>43568</v>
      </c>
      <c r="K58" s="183"/>
      <c r="L58" s="183"/>
      <c r="M58" s="183"/>
      <c r="N58" s="2" t="s">
        <v>3</v>
      </c>
      <c r="O58" s="184" t="s">
        <v>122</v>
      </c>
      <c r="P58" s="184"/>
      <c r="Q58" s="184"/>
    </row>
    <row r="59" spans="2:108" ht="19.5" customHeight="1" x14ac:dyDescent="0.25"/>
    <row r="60" spans="2:108" ht="19.5" customHeight="1" x14ac:dyDescent="0.25">
      <c r="D60" s="190" t="str">
        <f>$D$4</f>
        <v>LUFTGEWEHR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2:108" ht="19.5" customHeight="1" x14ac:dyDescent="0.25">
      <c r="D61" s="192" t="str">
        <f>$D$5</f>
        <v>SAISON 2018 / 19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2:108" ht="19.5" customHeight="1" x14ac:dyDescent="0.25">
      <c r="D62" s="190" t="str">
        <f>$D$6</f>
        <v>Landesliga</v>
      </c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4" spans="2:108" ht="16.5" customHeight="1" x14ac:dyDescent="0.25">
      <c r="D64" s="193" t="s">
        <v>1</v>
      </c>
      <c r="E64" s="194"/>
      <c r="F64" s="194"/>
      <c r="G64" s="194"/>
      <c r="H64" s="194"/>
      <c r="I64" s="6">
        <f>$G$2</f>
        <v>9</v>
      </c>
      <c r="J64" s="130"/>
      <c r="K64" s="195" t="s">
        <v>6</v>
      </c>
      <c r="L64" s="195"/>
      <c r="M64" s="195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196" t="s">
        <v>48</v>
      </c>
      <c r="C66" s="197"/>
      <c r="D66" s="197"/>
      <c r="E66" s="197"/>
      <c r="F66" s="197"/>
      <c r="G66" s="198"/>
      <c r="H66" s="10">
        <f>IF(I75=0,0,IF(I75&gt;K75,3,IF(AND(I75=K75,I85=K85),1,I85)))</f>
        <v>0</v>
      </c>
      <c r="I66" s="199" t="s">
        <v>7</v>
      </c>
      <c r="J66" s="199"/>
      <c r="K66" s="199"/>
      <c r="L66" s="10">
        <f>IF(K75=0,0,IF(K75&gt;I75,3,IF(AND(K75=I75,K85=I85),1,K85)))</f>
        <v>3</v>
      </c>
      <c r="M66" s="196" t="s">
        <v>56</v>
      </c>
      <c r="N66" s="197"/>
      <c r="O66" s="197"/>
      <c r="P66" s="197"/>
      <c r="Q66" s="197"/>
      <c r="R66" s="198"/>
    </row>
    <row r="67" spans="1:108" ht="16.5" customHeight="1" thickBot="1" x14ac:dyDescent="0.3">
      <c r="C67" s="1" t="s">
        <v>148</v>
      </c>
    </row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185">
        <v>7</v>
      </c>
      <c r="C69" s="163" t="s">
        <v>62</v>
      </c>
      <c r="D69" s="17">
        <v>99.9</v>
      </c>
      <c r="E69" s="17">
        <v>98.6</v>
      </c>
      <c r="F69" s="17">
        <v>99.7</v>
      </c>
      <c r="G69" s="17">
        <v>99.5</v>
      </c>
      <c r="H69" s="18">
        <f>IF(SUM(D69:G69)=0,0,SUM(D69:G69))</f>
        <v>397.7</v>
      </c>
      <c r="I69" s="19">
        <f>IF(SUM(D70:H70)=0,0,SUM(D70:H70))</f>
        <v>2</v>
      </c>
      <c r="J69" s="20" t="s">
        <v>15</v>
      </c>
      <c r="K69" s="21">
        <f>IF(SUM(M70:P70)=0,0,SUM(M70:P70))</f>
        <v>6</v>
      </c>
      <c r="L69" s="18">
        <f>IF(SUM(M69:P69)=0,0,SUM(M69:P69))</f>
        <v>398.7</v>
      </c>
      <c r="M69" s="17">
        <v>99.8</v>
      </c>
      <c r="N69" s="17">
        <v>99.4</v>
      </c>
      <c r="O69" s="17">
        <v>99.3</v>
      </c>
      <c r="P69" s="17">
        <v>100.2</v>
      </c>
      <c r="Q69" s="188" t="s">
        <v>104</v>
      </c>
      <c r="R69" s="185">
        <v>8</v>
      </c>
    </row>
    <row r="70" spans="1:108" ht="16.5" customHeight="1" x14ac:dyDescent="0.25">
      <c r="B70" s="162"/>
      <c r="C70" s="164"/>
      <c r="D70" s="22">
        <f>IF(D69=0,"",IF(D69&gt;P69,2,IF(D69=P69,1,0)))</f>
        <v>0</v>
      </c>
      <c r="E70" s="22">
        <f>IF(E69=0,"",IF(E69&gt;O69,2,IF(E69=O69,1,0)))</f>
        <v>0</v>
      </c>
      <c r="F70" s="22">
        <f>IF(F69=0,"",IF(F69&gt;N69,2,IF(F69=N69,1,0)))</f>
        <v>2</v>
      </c>
      <c r="G70" s="22">
        <f>IF(G69=0,"",IF(G69&gt;M69,2,IF(G69=M69,1,0)))</f>
        <v>0</v>
      </c>
      <c r="H70" s="129"/>
      <c r="I70" s="24"/>
      <c r="J70" s="25"/>
      <c r="K70" s="26"/>
      <c r="L70" s="129"/>
      <c r="M70" s="22">
        <f>IF(M69=0,"",IF(M69&gt;G69,2,IF(M69=G69,1,0)))</f>
        <v>2</v>
      </c>
      <c r="N70" s="22">
        <f>IF(N69=0,"",IF(N69&gt;F69,2,IF(N69=F69,1,0)))</f>
        <v>0</v>
      </c>
      <c r="O70" s="22">
        <f>IF(O69=0,"",IF(O69&gt;E69,2,IF(E69=O69,1,0)))</f>
        <v>2</v>
      </c>
      <c r="P70" s="22">
        <f>IF(P69=0,"",IF(P69&gt;D69,2,IF(P69=D69,1,0)))</f>
        <v>2</v>
      </c>
      <c r="Q70" s="189"/>
      <c r="R70" s="162"/>
    </row>
    <row r="71" spans="1:108" ht="30" customHeight="1" x14ac:dyDescent="0.25">
      <c r="B71" s="161">
        <v>9</v>
      </c>
      <c r="C71" s="163" t="s">
        <v>64</v>
      </c>
      <c r="D71" s="27">
        <v>98.2</v>
      </c>
      <c r="E71" s="27">
        <v>95.1</v>
      </c>
      <c r="F71" s="27">
        <v>98.7</v>
      </c>
      <c r="G71" s="27">
        <v>95.6</v>
      </c>
      <c r="H71" s="28">
        <f>IF(SUM(D71:G71)=0,0,SUM(D71:G71))</f>
        <v>387.6</v>
      </c>
      <c r="I71" s="29">
        <f>IF(SUM(D72:H72)=0,0,SUM(D72:H72))</f>
        <v>2</v>
      </c>
      <c r="J71" s="30" t="s">
        <v>15</v>
      </c>
      <c r="K71" s="31">
        <f>IF(SUM(M72:P72)=0,0,SUM(M72:P72))</f>
        <v>6</v>
      </c>
      <c r="L71" s="28">
        <f>IF(SUM(M71:P71)=0,0,SUM(M71:P71))</f>
        <v>388.2</v>
      </c>
      <c r="M71" s="27">
        <v>96.4</v>
      </c>
      <c r="N71" s="27">
        <v>100.8</v>
      </c>
      <c r="O71" s="27">
        <v>98</v>
      </c>
      <c r="P71" s="27">
        <v>93</v>
      </c>
      <c r="Q71" s="165" t="s">
        <v>70</v>
      </c>
      <c r="R71" s="161">
        <v>10</v>
      </c>
    </row>
    <row r="72" spans="1:108" ht="16.5" customHeight="1" x14ac:dyDescent="0.25">
      <c r="B72" s="162"/>
      <c r="C72" s="164"/>
      <c r="D72" s="32">
        <f>IF(D71=0,"",IF(D71&gt;P71,2,IF(D71=P71,1,0)))</f>
        <v>2</v>
      </c>
      <c r="E72" s="32">
        <f>IF(E71=0,"",IF(E71&gt;O71,2,IF(E71=O71,1,0)))</f>
        <v>0</v>
      </c>
      <c r="F72" s="32">
        <f>IF(F71=0,"",IF(F71&gt;N71,2,IF(F71=N71,1,0)))</f>
        <v>0</v>
      </c>
      <c r="G72" s="32">
        <f>IF(G71=0,"",IF(G71&gt;M71,2,IF(G71=M71,1,0)))</f>
        <v>0</v>
      </c>
      <c r="H72" s="129"/>
      <c r="I72" s="24"/>
      <c r="J72" s="25"/>
      <c r="K72" s="26"/>
      <c r="L72" s="129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2</v>
      </c>
      <c r="P72" s="32">
        <f>IF(P71=0,"",IF(P71&gt;D71,2,IF(P71=D71,1,0)))</f>
        <v>0</v>
      </c>
      <c r="Q72" s="166"/>
      <c r="R72" s="162"/>
    </row>
    <row r="73" spans="1:108" ht="30" customHeight="1" x14ac:dyDescent="0.25">
      <c r="B73" s="161">
        <v>11</v>
      </c>
      <c r="C73" s="163" t="s">
        <v>66</v>
      </c>
      <c r="D73" s="27">
        <v>98.6</v>
      </c>
      <c r="E73" s="27">
        <v>101.4</v>
      </c>
      <c r="F73" s="27">
        <v>94.7</v>
      </c>
      <c r="G73" s="27">
        <v>96.8</v>
      </c>
      <c r="H73" s="28">
        <f>IF(SUM(D73:G73)=0,0,SUM(D73:G73))</f>
        <v>391.5</v>
      </c>
      <c r="I73" s="29">
        <f>IF(SUM(D74:H74)=0,0,SUM(D74:H74))</f>
        <v>4</v>
      </c>
      <c r="J73" s="30" t="s">
        <v>15</v>
      </c>
      <c r="K73" s="31">
        <f>IF(SUM(M74:P74)=0,0,SUM(M74:P74))</f>
        <v>4</v>
      </c>
      <c r="L73" s="28">
        <f>IF(SUM(M73:P73)=0,0,SUM(M73:P73))</f>
        <v>394.70000000000005</v>
      </c>
      <c r="M73" s="27">
        <v>95.7</v>
      </c>
      <c r="N73" s="27">
        <v>99.4</v>
      </c>
      <c r="O73" s="27">
        <v>99.7</v>
      </c>
      <c r="P73" s="27">
        <v>99.9</v>
      </c>
      <c r="Q73" s="165" t="s">
        <v>72</v>
      </c>
      <c r="R73" s="161">
        <v>12</v>
      </c>
    </row>
    <row r="74" spans="1:108" ht="16.5" customHeight="1" x14ac:dyDescent="0.25">
      <c r="B74" s="162"/>
      <c r="C74" s="164"/>
      <c r="D74" s="32">
        <f>IF(D73=0,"",IF(D73&gt;P73,2,IF(D73=P73,1,0)))</f>
        <v>0</v>
      </c>
      <c r="E74" s="32">
        <f>IF(E73=0,"",IF(E73&gt;O73,2,IF(E73=O73,1,0)))</f>
        <v>2</v>
      </c>
      <c r="F74" s="32">
        <f>IF(F73=0,"",IF(F73&gt;N73,2,IF(F73=N73,1,0)))</f>
        <v>0</v>
      </c>
      <c r="G74" s="32">
        <f>IF(G73=0,"",IF(G73&gt;M73,2,IF(G73=M73,1,0)))</f>
        <v>2</v>
      </c>
      <c r="H74" s="129"/>
      <c r="I74" s="24"/>
      <c r="J74" s="25"/>
      <c r="K74" s="26"/>
      <c r="L74" s="129"/>
      <c r="M74" s="32">
        <f>IF(M73=0,"",IF(M73&gt;G73,2,IF(M73=G73,1,0)))</f>
        <v>0</v>
      </c>
      <c r="N74" s="32">
        <f>IF(N73=0,"",IF(N73&gt;F73,2,IF(N73=F73,1,0)))</f>
        <v>2</v>
      </c>
      <c r="O74" s="32">
        <f>IF(O73=0,"",IF(O73&gt;E73,2,IF(E73=O73,1,0)))</f>
        <v>0</v>
      </c>
      <c r="P74" s="32">
        <f>IF(P73=0,"",IF(P73&gt;D73,2,IF(P73=D73,1,0)))</f>
        <v>2</v>
      </c>
      <c r="Q74" s="166"/>
      <c r="R74" s="162"/>
    </row>
    <row r="75" spans="1:108" ht="16.5" customHeight="1" x14ac:dyDescent="0.25">
      <c r="B75" s="33"/>
      <c r="C75" s="167" t="str">
        <f>IF(AND(H75=0,L75=0),"",IF(OR(I75&gt;K75,K75&gt;I75),"kein Stechen erforderlich","Stechen"))</f>
        <v>kein Stechen erforderlich</v>
      </c>
      <c r="D75" s="168"/>
      <c r="E75" s="169"/>
      <c r="F75" s="170" t="s">
        <v>16</v>
      </c>
      <c r="G75" s="171"/>
      <c r="H75" s="34">
        <f>IF(SUM(H69:H74)=0,0,SUM(H69:H74))</f>
        <v>1176.8</v>
      </c>
      <c r="I75" s="132">
        <f>IF(SUM(I69:I74)=0,0,SUM(I69:I74))</f>
        <v>8</v>
      </c>
      <c r="J75" s="36" t="s">
        <v>15</v>
      </c>
      <c r="K75" s="133">
        <f>IF(SUM(K69:K74)=0,0,SUM(K69:K74))</f>
        <v>16</v>
      </c>
      <c r="L75" s="34">
        <f>IF(SUM(L69:L74)=0,0,SUM(L69:L74))</f>
        <v>1181.5999999999999</v>
      </c>
      <c r="M75" s="170" t="s">
        <v>16</v>
      </c>
      <c r="N75" s="171"/>
      <c r="O75" s="172" t="str">
        <f>C75</f>
        <v>kein Stechen erforderlich</v>
      </c>
      <c r="P75" s="173"/>
      <c r="Q75" s="174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53"/>
      <c r="D77" s="154"/>
      <c r="E77" s="154"/>
      <c r="F77" s="155" t="s">
        <v>17</v>
      </c>
      <c r="G77" s="156"/>
      <c r="H77" s="155" t="s">
        <v>18</v>
      </c>
      <c r="I77" s="157"/>
      <c r="J77" s="156"/>
      <c r="K77" s="155" t="s">
        <v>19</v>
      </c>
      <c r="L77" s="156"/>
      <c r="M77" s="155" t="s">
        <v>20</v>
      </c>
      <c r="N77" s="156"/>
      <c r="O77" s="154" t="str">
        <f>IF(O75="Stechen",M66,"")</f>
        <v/>
      </c>
      <c r="P77" s="154"/>
      <c r="Q77" s="158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75" t="s">
        <v>14</v>
      </c>
      <c r="C78" s="175"/>
      <c r="D78" s="176" t="s">
        <v>21</v>
      </c>
      <c r="E78" s="176"/>
      <c r="F78" s="41">
        <v>1</v>
      </c>
      <c r="G78" s="42">
        <v>2</v>
      </c>
      <c r="H78" s="41">
        <v>3</v>
      </c>
      <c r="I78" s="177">
        <v>4</v>
      </c>
      <c r="J78" s="178"/>
      <c r="K78" s="41">
        <v>5</v>
      </c>
      <c r="L78" s="42">
        <v>6</v>
      </c>
      <c r="M78" s="41">
        <v>7</v>
      </c>
      <c r="N78" s="42">
        <v>8</v>
      </c>
      <c r="O78" s="176" t="s">
        <v>21</v>
      </c>
      <c r="P78" s="176"/>
      <c r="Q78" s="179" t="s">
        <v>14</v>
      </c>
      <c r="R78" s="179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45">
        <f>IF(SUM(F80,H80,K80,M80)=0,0,SUM(F80,H80,K80,M80))</f>
        <v>0</v>
      </c>
      <c r="C79" s="136" t="s">
        <v>22</v>
      </c>
      <c r="D79" s="138" t="s">
        <v>23</v>
      </c>
      <c r="E79" s="138"/>
      <c r="F79" s="43"/>
      <c r="G79" s="134"/>
      <c r="H79" s="43"/>
      <c r="I79" s="139"/>
      <c r="J79" s="140"/>
      <c r="K79" s="43"/>
      <c r="L79" s="134"/>
      <c r="M79" s="43"/>
      <c r="N79" s="134"/>
      <c r="O79" s="141" t="s">
        <v>23</v>
      </c>
      <c r="P79" s="138"/>
      <c r="Q79" s="149" t="s">
        <v>22</v>
      </c>
      <c r="R79" s="145">
        <f>IF(SUM(N80,L80,I80,G80)=0,0,SUM(N80,L80,I80,G80))</f>
        <v>0</v>
      </c>
      <c r="S79" s="1">
        <f>IF(R79&gt;B79,1,0)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46"/>
      <c r="C80" s="137"/>
      <c r="D80" s="138" t="s">
        <v>14</v>
      </c>
      <c r="E80" s="142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59" t="str">
        <f>IF(I79="","",IF(I79&gt;H79,2,IF(I79=H79,1,0)))</f>
        <v/>
      </c>
      <c r="J80" s="160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41" t="s">
        <v>14</v>
      </c>
      <c r="P80" s="138"/>
      <c r="Q80" s="150"/>
      <c r="R80" s="146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45">
        <f>IF(SUM(F82,H82,K82,M82)=0,0,SUM(F82,H82,K82,M82))</f>
        <v>0</v>
      </c>
      <c r="C81" s="136" t="s">
        <v>24</v>
      </c>
      <c r="D81" s="138" t="s">
        <v>23</v>
      </c>
      <c r="E81" s="138"/>
      <c r="F81" s="43"/>
      <c r="G81" s="134"/>
      <c r="H81" s="43"/>
      <c r="I81" s="139"/>
      <c r="J81" s="140"/>
      <c r="K81" s="43"/>
      <c r="L81" s="134"/>
      <c r="M81" s="43"/>
      <c r="N81" s="134"/>
      <c r="O81" s="141" t="s">
        <v>23</v>
      </c>
      <c r="P81" s="138"/>
      <c r="Q81" s="149" t="s">
        <v>24</v>
      </c>
      <c r="R81" s="145">
        <f>IF(SUM(N82,L82,I82,G82)=0,0,SUM(N82,L82,I82,G82))</f>
        <v>0</v>
      </c>
      <c r="S81" s="1">
        <f>IF(R81&gt;B81,1,0)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46"/>
      <c r="C82" s="137"/>
      <c r="D82" s="138" t="s">
        <v>14</v>
      </c>
      <c r="E82" s="142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43" t="str">
        <f>IF(I81="","",IF(I81&gt;H81,2,IF(I81=H81,1,0)))</f>
        <v/>
      </c>
      <c r="J82" s="144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41" t="s">
        <v>14</v>
      </c>
      <c r="P82" s="138"/>
      <c r="Q82" s="150"/>
      <c r="R82" s="146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45">
        <f>IF(SUM(F84,H84,K84,M84)=0,0,SUM(F84,H84,K84,M84))</f>
        <v>0</v>
      </c>
      <c r="C83" s="136" t="s">
        <v>25</v>
      </c>
      <c r="D83" s="138" t="s">
        <v>23</v>
      </c>
      <c r="E83" s="138"/>
      <c r="F83" s="49"/>
      <c r="G83" s="50"/>
      <c r="H83" s="49"/>
      <c r="I83" s="147"/>
      <c r="J83" s="148"/>
      <c r="K83" s="49"/>
      <c r="L83" s="50"/>
      <c r="M83" s="49"/>
      <c r="N83" s="50"/>
      <c r="O83" s="141" t="s">
        <v>23</v>
      </c>
      <c r="P83" s="138"/>
      <c r="Q83" s="149" t="s">
        <v>25</v>
      </c>
      <c r="R83" s="145">
        <f>IF(SUM(N84,L84,I84,G84)=0,0,SUM(N84,L84,I84,G84))</f>
        <v>0</v>
      </c>
      <c r="S83" s="1">
        <f>IF(R83&gt;B83,1,0)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46"/>
      <c r="C84" s="137"/>
      <c r="D84" s="138" t="s">
        <v>14</v>
      </c>
      <c r="E84" s="138"/>
      <c r="F84" s="51" t="str">
        <f>IF(F83="","",IF(F83&gt;G83,2,IF(F83=G83,1,0)))</f>
        <v/>
      </c>
      <c r="G84" s="135" t="str">
        <f>IF(G83="","",IF(G83&gt;F83,2,IF(G83=F83,1,0)))</f>
        <v/>
      </c>
      <c r="H84" s="51" t="str">
        <f>IF(H83="","",IF(H83&gt;I83,2,IF(H83=I83,1,0)))</f>
        <v/>
      </c>
      <c r="I84" s="151" t="str">
        <f>IF(I83="","",IF(I83&gt;H83,2,IF(I83=H83,1,0)))</f>
        <v/>
      </c>
      <c r="J84" s="152" t="str">
        <f>IF(J83="","",IF(J83&gt;I83,2,IF(J83=I83,1,"")))</f>
        <v/>
      </c>
      <c r="K84" s="51" t="str">
        <f>IF(K83="","",IF(K83&gt;L83,2,IF(K83=L83,1,0)))</f>
        <v/>
      </c>
      <c r="L84" s="135" t="str">
        <f>IF(L83="","",IF(L83&gt;K83,2,IF(L83=K83,1,0)))</f>
        <v/>
      </c>
      <c r="M84" s="51" t="str">
        <f>IF(M83="","",IF(M83&gt;N83,2,IF(M83=N83,1,0)))</f>
        <v/>
      </c>
      <c r="N84" s="135" t="str">
        <f>IF(N83="","",IF(N83&gt;M83,2,IF(N83=M83,1,0)))</f>
        <v/>
      </c>
      <c r="O84" s="138" t="s">
        <v>14</v>
      </c>
      <c r="P84" s="138"/>
      <c r="Q84" s="150"/>
      <c r="R84" s="146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131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S85" s="1">
        <f>SUM(S79:S84)</f>
        <v>0</v>
      </c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180" t="s">
        <v>1</v>
      </c>
      <c r="E86" s="180"/>
      <c r="F86" s="180"/>
      <c r="G86" s="6">
        <f>$G$2</f>
        <v>9</v>
      </c>
      <c r="H86" s="181" t="s">
        <v>2</v>
      </c>
      <c r="I86" s="181"/>
      <c r="J86" s="182">
        <v>43568</v>
      </c>
      <c r="K86" s="183"/>
      <c r="L86" s="183"/>
      <c r="M86" s="183"/>
      <c r="N86" s="2" t="s">
        <v>3</v>
      </c>
      <c r="O86" s="184" t="s">
        <v>122</v>
      </c>
      <c r="P86" s="184"/>
      <c r="Q86" s="184"/>
    </row>
    <row r="87" spans="1:108" ht="19.5" customHeight="1" x14ac:dyDescent="0.25"/>
    <row r="88" spans="1:108" ht="19.5" customHeight="1" x14ac:dyDescent="0.25">
      <c r="D88" s="190" t="str">
        <f>$D$4</f>
        <v>LUFTGEWEHR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</row>
    <row r="89" spans="1:108" ht="19.5" customHeight="1" x14ac:dyDescent="0.25">
      <c r="D89" s="192" t="str">
        <f>$D$5</f>
        <v>SAISON 2018 / 19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</row>
    <row r="90" spans="1:108" ht="19.5" customHeight="1" x14ac:dyDescent="0.25">
      <c r="D90" s="190" t="str">
        <f>$D$6</f>
        <v>Landesliga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</row>
    <row r="91" spans="1:108" ht="19.5" customHeight="1" x14ac:dyDescent="0.25"/>
    <row r="92" spans="1:108" ht="16.5" customHeight="1" x14ac:dyDescent="0.25">
      <c r="D92" s="193" t="s">
        <v>1</v>
      </c>
      <c r="E92" s="194"/>
      <c r="F92" s="194"/>
      <c r="G92" s="194"/>
      <c r="H92" s="194"/>
      <c r="I92" s="6">
        <f>$G$2</f>
        <v>9</v>
      </c>
      <c r="J92" s="130"/>
      <c r="K92" s="195" t="s">
        <v>6</v>
      </c>
      <c r="L92" s="195"/>
      <c r="M92" s="195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196" t="s">
        <v>52</v>
      </c>
      <c r="C94" s="197"/>
      <c r="D94" s="197"/>
      <c r="E94" s="197"/>
      <c r="F94" s="197"/>
      <c r="G94" s="198"/>
      <c r="H94" s="10">
        <f>IF(I103=0,0,IF(I103&gt;K103,3,IF(AND(I103=K103,I113=K113),1,I113)))</f>
        <v>1</v>
      </c>
      <c r="I94" s="199" t="s">
        <v>7</v>
      </c>
      <c r="J94" s="199"/>
      <c r="K94" s="199"/>
      <c r="L94" s="10">
        <f>IF(K103=0,0,IF(K103&gt;I103,3,IF(AND(K103=I103,K113=I113),1,K113)))</f>
        <v>2</v>
      </c>
      <c r="M94" s="196" t="s">
        <v>55</v>
      </c>
      <c r="N94" s="197"/>
      <c r="O94" s="197"/>
      <c r="P94" s="197"/>
      <c r="Q94" s="197"/>
      <c r="R94" s="198"/>
    </row>
    <row r="95" spans="1:108" ht="16.5" customHeight="1" thickBot="1" x14ac:dyDescent="0.3">
      <c r="C95" s="1" t="s">
        <v>148</v>
      </c>
    </row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185"/>
      <c r="C97" s="163" t="s">
        <v>91</v>
      </c>
      <c r="D97" s="17">
        <v>101.1</v>
      </c>
      <c r="E97" s="17">
        <v>104.5</v>
      </c>
      <c r="F97" s="17">
        <v>102.8</v>
      </c>
      <c r="G97" s="17">
        <v>103.1</v>
      </c>
      <c r="H97" s="18">
        <f>IF(SUM(D97:G97)=0,0,SUM(D97:G97))</f>
        <v>411.5</v>
      </c>
      <c r="I97" s="19">
        <f>IF(SUM(D98:H98)=0,0,SUM(D98:H98))</f>
        <v>8</v>
      </c>
      <c r="J97" s="20" t="s">
        <v>15</v>
      </c>
      <c r="K97" s="21">
        <f>IF(SUM(M98:P98)=0,0,SUM(M98:P98))</f>
        <v>0</v>
      </c>
      <c r="L97" s="18">
        <f>IF(SUM(M97:P97)=0,0,SUM(M97:P97))</f>
        <v>402.6</v>
      </c>
      <c r="M97" s="17">
        <v>101.9</v>
      </c>
      <c r="N97" s="17">
        <v>101.2</v>
      </c>
      <c r="O97" s="17">
        <v>100.6</v>
      </c>
      <c r="P97" s="17">
        <v>98.9</v>
      </c>
      <c r="Q97" s="188" t="s">
        <v>78</v>
      </c>
      <c r="R97" s="185"/>
    </row>
    <row r="98" spans="2:108" ht="16.5" customHeight="1" x14ac:dyDescent="0.25">
      <c r="B98" s="162"/>
      <c r="C98" s="164"/>
      <c r="D98" s="22">
        <f>IF(D97=0,"",IF(D97&gt;P97,2,IF(D97=P97,1,0)))</f>
        <v>2</v>
      </c>
      <c r="E98" s="22">
        <f>IF(E97=0,"",IF(E97&gt;O97,2,IF(E97=O97,1,0)))</f>
        <v>2</v>
      </c>
      <c r="F98" s="22">
        <f>IF(F97=0,"",IF(F97&gt;N97,2,IF(F97=N97,1,0)))</f>
        <v>2</v>
      </c>
      <c r="G98" s="22">
        <f>IF(G97=0,"",IF(G97&gt;M97,2,IF(G97=M97,1,0)))</f>
        <v>2</v>
      </c>
      <c r="H98" s="129"/>
      <c r="I98" s="24"/>
      <c r="J98" s="25"/>
      <c r="K98" s="26"/>
      <c r="L98" s="129"/>
      <c r="M98" s="22">
        <f>IF(M97=0,"",IF(M97&gt;G97,2,IF(M97=G97,1,0)))</f>
        <v>0</v>
      </c>
      <c r="N98" s="22">
        <f>IF(N97=0,"",IF(N97&gt;F97,2,IF(N97=F97,1,0)))</f>
        <v>0</v>
      </c>
      <c r="O98" s="22">
        <f>IF(O97=0,"",IF(O97&gt;E97,2,IF(E97=O97,1,0)))</f>
        <v>0</v>
      </c>
      <c r="P98" s="22">
        <f>IF(P97=0,"",IF(P97&gt;D97,2,IF(P97=D97,1,0)))</f>
        <v>0</v>
      </c>
      <c r="Q98" s="189"/>
      <c r="R98" s="162"/>
    </row>
    <row r="99" spans="2:108" ht="30" customHeight="1" x14ac:dyDescent="0.25">
      <c r="B99" s="161"/>
      <c r="C99" s="163" t="s">
        <v>93</v>
      </c>
      <c r="D99" s="27">
        <v>97.4</v>
      </c>
      <c r="E99" s="27">
        <v>94.6</v>
      </c>
      <c r="F99" s="27">
        <v>96.9</v>
      </c>
      <c r="G99" s="27">
        <v>95.2</v>
      </c>
      <c r="H99" s="28">
        <f>IF(SUM(D99:G99)=0,0,SUM(D99:G99))</f>
        <v>384.09999999999997</v>
      </c>
      <c r="I99" s="29">
        <f>IF(SUM(D100:H100)=0,0,SUM(D100:H100))</f>
        <v>0</v>
      </c>
      <c r="J99" s="30" t="s">
        <v>15</v>
      </c>
      <c r="K99" s="31">
        <f>IF(SUM(M100:P100)=0,0,SUM(M100:P100))</f>
        <v>8</v>
      </c>
      <c r="L99" s="28">
        <f>IF(SUM(M99:P99)=0,0,SUM(M99:P99))</f>
        <v>400.09999999999997</v>
      </c>
      <c r="M99" s="27">
        <v>99.5</v>
      </c>
      <c r="N99" s="27">
        <v>99.1</v>
      </c>
      <c r="O99" s="27">
        <v>103.8</v>
      </c>
      <c r="P99" s="27">
        <v>97.7</v>
      </c>
      <c r="Q99" s="165" t="s">
        <v>76</v>
      </c>
      <c r="R99" s="161"/>
    </row>
    <row r="100" spans="2:108" ht="16.5" customHeight="1" x14ac:dyDescent="0.25">
      <c r="B100" s="162"/>
      <c r="C100" s="164"/>
      <c r="D100" s="32">
        <f>IF(D99=0,"",IF(D99&gt;P99,2,IF(D99=P99,1,0)))</f>
        <v>0</v>
      </c>
      <c r="E100" s="32">
        <f>IF(E99=0,"",IF(E99&gt;O99,2,IF(E99=O99,1,0)))</f>
        <v>0</v>
      </c>
      <c r="F100" s="32">
        <f>IF(F99=0,"",IF(F99&gt;N99,2,IF(F99=N99,1,0)))</f>
        <v>0</v>
      </c>
      <c r="G100" s="32">
        <f>IF(G99=0,"",IF(G99&gt;M99,2,IF(G99=M99,1,0)))</f>
        <v>0</v>
      </c>
      <c r="H100" s="129"/>
      <c r="I100" s="24"/>
      <c r="J100" s="25"/>
      <c r="K100" s="26"/>
      <c r="L100" s="129"/>
      <c r="M100" s="32">
        <f>IF(M99=0,"",IF(M99&gt;G99,2,IF(M99=G99,1,0)))</f>
        <v>2</v>
      </c>
      <c r="N100" s="32">
        <f>IF(N99=0,"",IF(N99&gt;F99,2,IF(N99=F99,1,0)))</f>
        <v>2</v>
      </c>
      <c r="O100" s="32">
        <f>IF(O99=0,"",IF(O99&gt;E99,2,IF(E99=O99,1,0)))</f>
        <v>2</v>
      </c>
      <c r="P100" s="32">
        <f>IF(P99=0,"",IF(P99&gt;D99,2,IF(P99=D99,1,0)))</f>
        <v>2</v>
      </c>
      <c r="Q100" s="166"/>
      <c r="R100" s="162"/>
    </row>
    <row r="101" spans="2:108" ht="30" customHeight="1" x14ac:dyDescent="0.25">
      <c r="B101" s="161"/>
      <c r="C101" s="163" t="s">
        <v>95</v>
      </c>
      <c r="D101" s="27">
        <v>98.4</v>
      </c>
      <c r="E101" s="27">
        <v>99.9</v>
      </c>
      <c r="F101" s="27">
        <v>97.4</v>
      </c>
      <c r="G101" s="27">
        <v>96.5</v>
      </c>
      <c r="H101" s="28">
        <f>IF(SUM(D101:G101)=0,0,SUM(D101:G101))</f>
        <v>392.20000000000005</v>
      </c>
      <c r="I101" s="29">
        <f>IF(SUM(D102:H102)=0,0,SUM(D102:H102))</f>
        <v>4</v>
      </c>
      <c r="J101" s="30" t="s">
        <v>15</v>
      </c>
      <c r="K101" s="31">
        <f>IF(SUM(M102:P102)=0,0,SUM(M102:P102))</f>
        <v>4</v>
      </c>
      <c r="L101" s="28">
        <f>IF(SUM(M101:P101)=0,0,SUM(M101:P101))</f>
        <v>392</v>
      </c>
      <c r="M101" s="27">
        <v>98.5</v>
      </c>
      <c r="N101" s="27">
        <v>96.1</v>
      </c>
      <c r="O101" s="27">
        <v>97.2</v>
      </c>
      <c r="P101" s="27">
        <v>100.2</v>
      </c>
      <c r="Q101" s="165" t="s">
        <v>103</v>
      </c>
      <c r="R101" s="161"/>
    </row>
    <row r="102" spans="2:108" ht="16.5" customHeight="1" x14ac:dyDescent="0.25">
      <c r="B102" s="162"/>
      <c r="C102" s="164"/>
      <c r="D102" s="32">
        <f>IF(D101=0,"",IF(D101&gt;P101,2,IF(D101=P101,1,0)))</f>
        <v>0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0</v>
      </c>
      <c r="H102" s="129"/>
      <c r="I102" s="24"/>
      <c r="J102" s="25"/>
      <c r="K102" s="26"/>
      <c r="L102" s="129"/>
      <c r="M102" s="32">
        <f>IF(M101=0,"",IF(M101&gt;G101,2,IF(M101=G101,1,0)))</f>
        <v>2</v>
      </c>
      <c r="N102" s="32">
        <f>IF(N101=0,"",IF(N101&gt;F101,2,IF(N101=F101,1,0)))</f>
        <v>0</v>
      </c>
      <c r="O102" s="32">
        <f>IF(O101=0,"",IF(O101&gt;E101,2,IF(E101=O101,1,0)))</f>
        <v>0</v>
      </c>
      <c r="P102" s="32">
        <f>IF(P101=0,"",IF(P101&gt;D101,2,IF(P101=D101,1,0)))</f>
        <v>2</v>
      </c>
      <c r="Q102" s="166"/>
      <c r="R102" s="162"/>
    </row>
    <row r="103" spans="2:108" ht="16.5" customHeight="1" x14ac:dyDescent="0.25">
      <c r="B103" s="33"/>
      <c r="C103" s="167" t="str">
        <f>IF(AND(H103=0,L103=0),"",IF(OR(I103&gt;K103,K103&gt;I103),"kein Stechen erforderlich","Stechen"))</f>
        <v>Stechen</v>
      </c>
      <c r="D103" s="168"/>
      <c r="E103" s="169"/>
      <c r="F103" s="170" t="s">
        <v>16</v>
      </c>
      <c r="G103" s="171"/>
      <c r="H103" s="34">
        <f>IF(SUM(H97:H102)=0,0,SUM(H97:H102))</f>
        <v>1187.8</v>
      </c>
      <c r="I103" s="132">
        <f>IF(SUM(I97:I102)=0,0,SUM(I97:I102))</f>
        <v>12</v>
      </c>
      <c r="J103" s="36" t="s">
        <v>15</v>
      </c>
      <c r="K103" s="133">
        <f>IF(SUM(K97:K102)=0,0,SUM(K97:K102))</f>
        <v>12</v>
      </c>
      <c r="L103" s="34">
        <f>IF(SUM(L97:L102)=0,0,SUM(L97:L102))</f>
        <v>1194.7</v>
      </c>
      <c r="M103" s="170" t="s">
        <v>16</v>
      </c>
      <c r="N103" s="171"/>
      <c r="O103" s="172" t="str">
        <f>C103</f>
        <v>Stechen</v>
      </c>
      <c r="P103" s="173"/>
      <c r="Q103" s="174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53" t="str">
        <f>IF(C103="Stechen",B94,"")</f>
        <v>Kapfenberger SV</v>
      </c>
      <c r="D105" s="154"/>
      <c r="E105" s="154"/>
      <c r="F105" s="155" t="s">
        <v>17</v>
      </c>
      <c r="G105" s="156"/>
      <c r="H105" s="155" t="s">
        <v>18</v>
      </c>
      <c r="I105" s="157"/>
      <c r="J105" s="156"/>
      <c r="K105" s="155" t="s">
        <v>19</v>
      </c>
      <c r="L105" s="156"/>
      <c r="M105" s="155" t="s">
        <v>20</v>
      </c>
      <c r="N105" s="156"/>
      <c r="O105" s="154" t="str">
        <f>IF(O103="Stechen",M94,"")</f>
        <v>SV Krieglach</v>
      </c>
      <c r="P105" s="154"/>
      <c r="Q105" s="158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75" t="s">
        <v>14</v>
      </c>
      <c r="C106" s="175"/>
      <c r="D106" s="176" t="s">
        <v>21</v>
      </c>
      <c r="E106" s="176"/>
      <c r="F106" s="41">
        <v>1</v>
      </c>
      <c r="G106" s="42">
        <v>2</v>
      </c>
      <c r="H106" s="41">
        <v>3</v>
      </c>
      <c r="I106" s="177">
        <v>4</v>
      </c>
      <c r="J106" s="178"/>
      <c r="K106" s="41">
        <v>5</v>
      </c>
      <c r="L106" s="42">
        <v>6</v>
      </c>
      <c r="M106" s="41">
        <v>7</v>
      </c>
      <c r="N106" s="42">
        <v>8</v>
      </c>
      <c r="O106" s="176" t="s">
        <v>21</v>
      </c>
      <c r="P106" s="176"/>
      <c r="Q106" s="179" t="s">
        <v>14</v>
      </c>
      <c r="R106" s="179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45">
        <f>IF(SUM(F108,H108,K108,M108)=0,0,SUM(F108,H108,K108,M108))</f>
        <v>2</v>
      </c>
      <c r="C107" s="136" t="s">
        <v>22</v>
      </c>
      <c r="D107" s="138" t="s">
        <v>23</v>
      </c>
      <c r="E107" s="138"/>
      <c r="F107" s="43">
        <v>9.8000000000000007</v>
      </c>
      <c r="G107" s="134">
        <v>10</v>
      </c>
      <c r="H107" s="43">
        <v>10.4</v>
      </c>
      <c r="I107" s="139">
        <v>9.6</v>
      </c>
      <c r="J107" s="140"/>
      <c r="K107" s="43">
        <v>9.1</v>
      </c>
      <c r="L107" s="134">
        <v>10.5</v>
      </c>
      <c r="M107" s="43"/>
      <c r="N107" s="134"/>
      <c r="O107" s="141" t="s">
        <v>23</v>
      </c>
      <c r="P107" s="138"/>
      <c r="Q107" s="149" t="s">
        <v>22</v>
      </c>
      <c r="R107" s="145">
        <f>IF(SUM(N108,L108,I108,G108)=0,0,SUM(N108,L108,I108,G108))</f>
        <v>4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46"/>
      <c r="C108" s="137"/>
      <c r="D108" s="138" t="s">
        <v>14</v>
      </c>
      <c r="E108" s="142"/>
      <c r="F108" s="45">
        <f>IF(F107="","",IF(F107&gt;G107,2,IF(F107=G107,1,0)))</f>
        <v>0</v>
      </c>
      <c r="G108" s="46">
        <f>IF(G107="","",IF(G107&gt;F107,2,IF(G107=F107,1,0)))</f>
        <v>2</v>
      </c>
      <c r="H108" s="45">
        <f>IF(H107="","",IF(H107&gt;I107,2,IF(H107=I107,1,0)))</f>
        <v>2</v>
      </c>
      <c r="I108" s="159">
        <f>IF(I107="","",IF(I107&gt;H107,2,IF(I107=H107,1,0)))</f>
        <v>0</v>
      </c>
      <c r="J108" s="160" t="str">
        <f>IF(J107="","",IF(J107&gt;I107,2,IF(J107=I107,1,"")))</f>
        <v/>
      </c>
      <c r="K108" s="45">
        <f>IF(K107="","",IF(K107&gt;L107,2,IF(K107=L107,1,0)))</f>
        <v>0</v>
      </c>
      <c r="L108" s="46">
        <f>IF(L107="","",IF(L107&gt;K107,2,IF(L107=K107,1,0)))</f>
        <v>2</v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41" t="s">
        <v>14</v>
      </c>
      <c r="P108" s="138"/>
      <c r="Q108" s="150"/>
      <c r="R108" s="146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45">
        <f>IF(SUM(F110,H110,K110,M110)=0,0,SUM(F110,H110,K110,M110))</f>
        <v>0</v>
      </c>
      <c r="C109" s="136" t="s">
        <v>24</v>
      </c>
      <c r="D109" s="138" t="s">
        <v>23</v>
      </c>
      <c r="E109" s="138"/>
      <c r="F109" s="43"/>
      <c r="G109" s="134"/>
      <c r="H109" s="43"/>
      <c r="I109" s="139"/>
      <c r="J109" s="140"/>
      <c r="K109" s="43"/>
      <c r="L109" s="134"/>
      <c r="M109" s="43"/>
      <c r="N109" s="134"/>
      <c r="O109" s="141" t="s">
        <v>23</v>
      </c>
      <c r="P109" s="138"/>
      <c r="Q109" s="149" t="s">
        <v>24</v>
      </c>
      <c r="R109" s="145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46"/>
      <c r="C110" s="137"/>
      <c r="D110" s="138" t="s">
        <v>14</v>
      </c>
      <c r="E110" s="142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43" t="str">
        <f>IF(I109="","",IF(I109&gt;H109,2,IF(I109=H109,1,0)))</f>
        <v/>
      </c>
      <c r="J110" s="144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41" t="s">
        <v>14</v>
      </c>
      <c r="P110" s="138"/>
      <c r="Q110" s="150"/>
      <c r="R110" s="146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45">
        <f>IF(SUM(F112,H112,K112,M112)=0,0,SUM(F112,H112,K112,M112))</f>
        <v>0</v>
      </c>
      <c r="C111" s="136" t="s">
        <v>25</v>
      </c>
      <c r="D111" s="138" t="s">
        <v>23</v>
      </c>
      <c r="E111" s="138"/>
      <c r="F111" s="49"/>
      <c r="G111" s="50"/>
      <c r="H111" s="49"/>
      <c r="I111" s="147"/>
      <c r="J111" s="148"/>
      <c r="K111" s="49"/>
      <c r="L111" s="50"/>
      <c r="M111" s="49"/>
      <c r="N111" s="50"/>
      <c r="O111" s="141" t="s">
        <v>23</v>
      </c>
      <c r="P111" s="138"/>
      <c r="Q111" s="149" t="s">
        <v>25</v>
      </c>
      <c r="R111" s="145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46"/>
      <c r="C112" s="137"/>
      <c r="D112" s="138" t="s">
        <v>14</v>
      </c>
      <c r="E112" s="138"/>
      <c r="F112" s="51" t="str">
        <f>IF(F111="","",IF(F111&gt;G111,2,IF(F111=G111,1,0)))</f>
        <v/>
      </c>
      <c r="G112" s="135" t="str">
        <f>IF(G111="","",IF(G111&gt;F111,2,IF(G111=F111,1,0)))</f>
        <v/>
      </c>
      <c r="H112" s="51" t="str">
        <f>IF(H111="","",IF(H111&gt;I111,2,IF(H111=I111,1,0)))</f>
        <v/>
      </c>
      <c r="I112" s="151" t="str">
        <f>IF(I111="","",IF(I111&gt;H111,2,IF(I111=H111,1,0)))</f>
        <v/>
      </c>
      <c r="J112" s="152" t="str">
        <f>IF(J111="","",IF(J111&gt;I111,2,IF(J111=I111,1,"")))</f>
        <v/>
      </c>
      <c r="K112" s="51" t="str">
        <f>IF(K111="","",IF(K111&gt;L111,2,IF(K111=L111,1,0)))</f>
        <v/>
      </c>
      <c r="L112" s="135" t="str">
        <f>IF(L111="","",IF(L111&gt;K111,2,IF(L111=K111,1,0)))</f>
        <v/>
      </c>
      <c r="M112" s="51" t="str">
        <f>IF(M111="","",IF(M111&gt;N111,2,IF(M111=N111,1,0)))</f>
        <v/>
      </c>
      <c r="N112" s="135" t="str">
        <f>IF(N111="","",IF(N111&gt;M111,2,IF(N111=M111,1,0)))</f>
        <v/>
      </c>
      <c r="O112" s="138" t="s">
        <v>14</v>
      </c>
      <c r="P112" s="138"/>
      <c r="Q112" s="150"/>
      <c r="R112" s="146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131"/>
      <c r="E113" s="55">
        <f>IF(I103=K103,1,0)</f>
        <v>1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1</v>
      </c>
      <c r="J113" s="57"/>
      <c r="K113" s="56">
        <f>SUM(L113:O113)</f>
        <v>2</v>
      </c>
      <c r="L113" s="56">
        <f>IF(R111&gt;B111,1,0)</f>
        <v>0</v>
      </c>
      <c r="M113" s="56">
        <f>IF(R109&gt;B109,1,0)</f>
        <v>0</v>
      </c>
      <c r="N113" s="56">
        <f>IF(R107&gt;B107,1,0)</f>
        <v>1</v>
      </c>
      <c r="O113" s="58">
        <f>IF(K103=I103,1,0)</f>
        <v>1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  <row r="114" spans="2:108" ht="16.5" customHeight="1" x14ac:dyDescent="0.25">
      <c r="C114" s="2" t="s">
        <v>0</v>
      </c>
      <c r="D114" s="180" t="s">
        <v>1</v>
      </c>
      <c r="E114" s="180"/>
      <c r="F114" s="180"/>
      <c r="G114" s="6">
        <f>$G$2</f>
        <v>9</v>
      </c>
      <c r="H114" s="181" t="s">
        <v>2</v>
      </c>
      <c r="I114" s="181"/>
      <c r="J114" s="182">
        <v>43568</v>
      </c>
      <c r="K114" s="183"/>
      <c r="L114" s="183"/>
      <c r="M114" s="183"/>
      <c r="N114" s="2" t="s">
        <v>3</v>
      </c>
      <c r="O114" s="184" t="s">
        <v>122</v>
      </c>
      <c r="P114" s="184"/>
      <c r="Q114" s="184"/>
    </row>
    <row r="115" spans="2:108" ht="19.5" customHeight="1" x14ac:dyDescent="0.25"/>
    <row r="116" spans="2:108" ht="19.5" customHeight="1" x14ac:dyDescent="0.25">
      <c r="D116" s="190" t="str">
        <f>$D$4</f>
        <v>LUFTGEWEHR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</row>
    <row r="117" spans="2:108" ht="19.5" customHeight="1" x14ac:dyDescent="0.25">
      <c r="D117" s="192" t="str">
        <f>$D$5</f>
        <v>SAISON 2018 / 19</v>
      </c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Y117" s="1"/>
    </row>
    <row r="118" spans="2:108" ht="19.5" customHeight="1" x14ac:dyDescent="0.25">
      <c r="D118" s="190" t="str">
        <f>$D$6</f>
        <v>Landesliga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</row>
    <row r="120" spans="2:108" ht="16.5" customHeight="1" x14ac:dyDescent="0.25">
      <c r="D120" s="193" t="s">
        <v>1</v>
      </c>
      <c r="E120" s="194"/>
      <c r="F120" s="194"/>
      <c r="G120" s="194"/>
      <c r="H120" s="194"/>
      <c r="I120" s="6">
        <f>$G$2</f>
        <v>9</v>
      </c>
      <c r="J120" s="130"/>
      <c r="K120" s="195" t="s">
        <v>6</v>
      </c>
      <c r="L120" s="195"/>
      <c r="M120" s="195"/>
      <c r="N120" s="6">
        <v>5</v>
      </c>
      <c r="O120" s="8"/>
      <c r="P120" s="9"/>
    </row>
    <row r="121" spans="2:108" ht="8.25" customHeight="1" x14ac:dyDescent="0.25"/>
    <row r="122" spans="2:108" ht="16.5" customHeight="1" x14ac:dyDescent="0.25">
      <c r="B122" s="196" t="s">
        <v>50</v>
      </c>
      <c r="C122" s="197"/>
      <c r="D122" s="197"/>
      <c r="E122" s="197"/>
      <c r="F122" s="197"/>
      <c r="G122" s="198"/>
      <c r="H122" s="10">
        <f>IF(I131=0,0,IF(I131&gt;K131,3,IF(AND(I131=K131,I141=K141),1,I141)))</f>
        <v>0</v>
      </c>
      <c r="I122" s="199" t="s">
        <v>7</v>
      </c>
      <c r="J122" s="199"/>
      <c r="K122" s="199"/>
      <c r="L122" s="10">
        <f>IF(K131=0,0,IF(K131&gt;I131,3,IF(AND(K131=I131,K141=I141),1,K141)))</f>
        <v>3</v>
      </c>
      <c r="M122" s="196" t="s">
        <v>54</v>
      </c>
      <c r="N122" s="197"/>
      <c r="O122" s="197"/>
      <c r="P122" s="197"/>
      <c r="Q122" s="197"/>
      <c r="R122" s="198"/>
    </row>
    <row r="123" spans="2:108" ht="16.5" customHeight="1" thickBot="1" x14ac:dyDescent="0.3">
      <c r="C123" s="1" t="s">
        <v>149</v>
      </c>
    </row>
    <row r="124" spans="2:108" ht="16.5" customHeight="1" thickBot="1" x14ac:dyDescent="0.3">
      <c r="B124" s="11" t="s">
        <v>8</v>
      </c>
      <c r="C124" s="12" t="s">
        <v>9</v>
      </c>
      <c r="D124" s="13" t="s">
        <v>10</v>
      </c>
      <c r="E124" s="13" t="s">
        <v>11</v>
      </c>
      <c r="F124" s="13" t="s">
        <v>12</v>
      </c>
      <c r="G124" s="13" t="s">
        <v>13</v>
      </c>
      <c r="H124" s="12" t="s">
        <v>14</v>
      </c>
      <c r="I124" s="14"/>
      <c r="J124" s="14"/>
      <c r="K124" s="14"/>
      <c r="L124" s="15"/>
      <c r="M124" s="13" t="s">
        <v>13</v>
      </c>
      <c r="N124" s="13" t="s">
        <v>12</v>
      </c>
      <c r="O124" s="13" t="s">
        <v>11</v>
      </c>
      <c r="P124" s="13" t="s">
        <v>10</v>
      </c>
      <c r="Q124" s="15" t="s">
        <v>9</v>
      </c>
      <c r="R124" s="16" t="s">
        <v>8</v>
      </c>
    </row>
    <row r="125" spans="2:108" ht="30" customHeight="1" x14ac:dyDescent="0.25">
      <c r="B125" s="185">
        <v>1</v>
      </c>
      <c r="C125" s="163" t="s">
        <v>77</v>
      </c>
      <c r="D125" s="17">
        <v>98.3</v>
      </c>
      <c r="E125" s="17">
        <v>99.5</v>
      </c>
      <c r="F125" s="17">
        <v>94.7</v>
      </c>
      <c r="G125" s="17">
        <v>99.8</v>
      </c>
      <c r="H125" s="18">
        <f>IF(SUM(D125:G125)=0,0,SUM(D125:G125))</f>
        <v>392.3</v>
      </c>
      <c r="I125" s="19">
        <f>IF(SUM(D126:H126)=0,0,SUM(D126:H126))</f>
        <v>0</v>
      </c>
      <c r="J125" s="20" t="s">
        <v>15</v>
      </c>
      <c r="K125" s="21">
        <f>IF(SUM(M126:P126)=0,0,SUM(M126:P126))</f>
        <v>8</v>
      </c>
      <c r="L125" s="18">
        <f>IF(SUM(M125:P125)=0,0,SUM(M125:P125))</f>
        <v>409.29999999999995</v>
      </c>
      <c r="M125" s="17">
        <v>103</v>
      </c>
      <c r="N125" s="17">
        <v>102.5</v>
      </c>
      <c r="O125" s="17">
        <v>100.9</v>
      </c>
      <c r="P125" s="17">
        <v>102.9</v>
      </c>
      <c r="Q125" s="188" t="s">
        <v>61</v>
      </c>
      <c r="R125" s="185">
        <v>2</v>
      </c>
    </row>
    <row r="126" spans="2:108" ht="16.5" customHeight="1" x14ac:dyDescent="0.25">
      <c r="B126" s="162"/>
      <c r="C126" s="164"/>
      <c r="D126" s="22">
        <f>IF(D125=0,"",IF(D125&gt;P125,2,IF(D125=P125,1,0)))</f>
        <v>0</v>
      </c>
      <c r="E126" s="22">
        <f>IF(E125=0,"",IF(E125&gt;O125,2,IF(E125=O125,1,0)))</f>
        <v>0</v>
      </c>
      <c r="F126" s="22">
        <f>IF(F125=0,"",IF(F125&gt;N125,2,IF(F125=N125,1,0)))</f>
        <v>0</v>
      </c>
      <c r="G126" s="22">
        <f>IF(G125=0,"",IF(G125&gt;M125,2,IF(G125=M125,1,0)))</f>
        <v>0</v>
      </c>
      <c r="H126" s="129"/>
      <c r="I126" s="24"/>
      <c r="J126" s="25"/>
      <c r="K126" s="26"/>
      <c r="L126" s="129"/>
      <c r="M126" s="22">
        <f>IF(M125=0,"",IF(M125&gt;G125,2,IF(M125=G125,1,0)))</f>
        <v>2</v>
      </c>
      <c r="N126" s="22">
        <f>IF(N125=0,"",IF(N125&gt;F125,2,IF(N125=F125,1,0)))</f>
        <v>2</v>
      </c>
      <c r="O126" s="22">
        <f>IF(O125=0,"",IF(O125&gt;E125,2,IF(E125=O125,1,0)))</f>
        <v>2</v>
      </c>
      <c r="P126" s="22">
        <f>IF(P125=0,"",IF(P125&gt;D125,2,IF(P125=D125,1,0)))</f>
        <v>2</v>
      </c>
      <c r="Q126" s="189"/>
      <c r="R126" s="162"/>
    </row>
    <row r="127" spans="2:108" ht="30" customHeight="1" x14ac:dyDescent="0.25">
      <c r="B127" s="161">
        <v>3</v>
      </c>
      <c r="C127" s="163" t="s">
        <v>97</v>
      </c>
      <c r="D127" s="27">
        <v>92.3</v>
      </c>
      <c r="E127" s="27">
        <v>94.8</v>
      </c>
      <c r="F127" s="27">
        <v>97.8</v>
      </c>
      <c r="G127" s="27">
        <v>94.8</v>
      </c>
      <c r="H127" s="28">
        <f>IF(SUM(D127:G127)=0,0,SUM(D127:G127))</f>
        <v>379.7</v>
      </c>
      <c r="I127" s="29">
        <f>IF(SUM(D128:H128)=0,0,SUM(D128:H128))</f>
        <v>0</v>
      </c>
      <c r="J127" s="30" t="s">
        <v>15</v>
      </c>
      <c r="K127" s="31">
        <f>IF(SUM(M128:P128)=0,0,SUM(M128:P128))</f>
        <v>8</v>
      </c>
      <c r="L127" s="28">
        <f>IF(SUM(M127:P127)=0,0,SUM(M127:P127))</f>
        <v>397.40000000000003</v>
      </c>
      <c r="M127" s="27">
        <v>98</v>
      </c>
      <c r="N127" s="27">
        <v>100.8</v>
      </c>
      <c r="O127" s="27">
        <v>99.4</v>
      </c>
      <c r="P127" s="27">
        <v>99.2</v>
      </c>
      <c r="Q127" s="165" t="s">
        <v>63</v>
      </c>
      <c r="R127" s="161">
        <v>4</v>
      </c>
    </row>
    <row r="128" spans="2:108" ht="16.5" customHeight="1" x14ac:dyDescent="0.25">
      <c r="B128" s="162"/>
      <c r="C128" s="164"/>
      <c r="D128" s="32">
        <f>IF(D127=0,"",IF(D127&gt;P127,2,IF(D127=P127,1,0)))</f>
        <v>0</v>
      </c>
      <c r="E128" s="32">
        <f>IF(E127=0,"",IF(E127&gt;O127,2,IF(E127=O127,1,0)))</f>
        <v>0</v>
      </c>
      <c r="F128" s="32">
        <f>IF(F127=0,"",IF(F127&gt;N127,2,IF(F127=N127,1,0)))</f>
        <v>0</v>
      </c>
      <c r="G128" s="32">
        <f>IF(G127=0,"",IF(G127&gt;M127,2,IF(G127=M127,1,0)))</f>
        <v>0</v>
      </c>
      <c r="H128" s="129"/>
      <c r="I128" s="24"/>
      <c r="J128" s="25"/>
      <c r="K128" s="26"/>
      <c r="L128" s="129"/>
      <c r="M128" s="32">
        <f>IF(M127=0,"",IF(M127&gt;G127,2,IF(M127=G127,1,0)))</f>
        <v>2</v>
      </c>
      <c r="N128" s="32">
        <f>IF(N127=0,"",IF(N127&gt;F127,2,IF(N127=F127,1,0)))</f>
        <v>2</v>
      </c>
      <c r="O128" s="32">
        <f>IF(O127=0,"",IF(O127&gt;E127,2,IF(E127=O127,1,0)))</f>
        <v>2</v>
      </c>
      <c r="P128" s="32">
        <f>IF(P127=0,"",IF(P127&gt;D127,2,IF(P127=D127,1,0)))</f>
        <v>2</v>
      </c>
      <c r="Q128" s="166"/>
      <c r="R128" s="162"/>
    </row>
    <row r="129" spans="2:108" ht="30" customHeight="1" x14ac:dyDescent="0.25">
      <c r="B129" s="161">
        <v>5</v>
      </c>
      <c r="C129" s="163" t="s">
        <v>81</v>
      </c>
      <c r="D129" s="27">
        <v>94.8</v>
      </c>
      <c r="E129" s="27">
        <v>91.8</v>
      </c>
      <c r="F129" s="27">
        <v>91.8</v>
      </c>
      <c r="G129" s="27">
        <v>96.8</v>
      </c>
      <c r="H129" s="28">
        <f>IF(SUM(D129:G129)=0,0,SUM(D129:G129))</f>
        <v>375.2</v>
      </c>
      <c r="I129" s="29">
        <f>IF(SUM(D130:H130)=0,0,SUM(D130:H130))</f>
        <v>4</v>
      </c>
      <c r="J129" s="30" t="s">
        <v>15</v>
      </c>
      <c r="K129" s="31">
        <f>IF(SUM(M130:P130)=0,0,SUM(M130:P130))</f>
        <v>4</v>
      </c>
      <c r="L129" s="28">
        <f>IF(SUM(M129:P129)=0,0,SUM(M129:P129))</f>
        <v>379.20000000000005</v>
      </c>
      <c r="M129" s="27">
        <v>95.4</v>
      </c>
      <c r="N129" s="27">
        <v>96.2</v>
      </c>
      <c r="O129" s="27">
        <v>96.6</v>
      </c>
      <c r="P129" s="27">
        <v>91</v>
      </c>
      <c r="Q129" s="165" t="s">
        <v>102</v>
      </c>
      <c r="R129" s="161">
        <v>6</v>
      </c>
    </row>
    <row r="130" spans="2:108" ht="16.5" customHeight="1" x14ac:dyDescent="0.25">
      <c r="B130" s="162"/>
      <c r="C130" s="164"/>
      <c r="D130" s="32">
        <f>IF(D129=0,"",IF(D129&gt;P129,2,IF(D129=P129,1,0)))</f>
        <v>2</v>
      </c>
      <c r="E130" s="32">
        <f>IF(E129=0,"",IF(E129&gt;O129,2,IF(E129=O129,1,0)))</f>
        <v>0</v>
      </c>
      <c r="F130" s="32">
        <f>IF(F129=0,"",IF(F129&gt;N129,2,IF(F129=N129,1,0)))</f>
        <v>0</v>
      </c>
      <c r="G130" s="32">
        <f>IF(G129=0,"",IF(G129&gt;M129,2,IF(G129=M129,1,0)))</f>
        <v>2</v>
      </c>
      <c r="H130" s="129"/>
      <c r="I130" s="24"/>
      <c r="J130" s="25"/>
      <c r="K130" s="26"/>
      <c r="L130" s="129"/>
      <c r="M130" s="32">
        <f>IF(M129=0,"",IF(M129&gt;G129,2,IF(M129=G129,1,0)))</f>
        <v>0</v>
      </c>
      <c r="N130" s="32">
        <f>IF(N129=0,"",IF(N129&gt;F129,2,IF(N129=F129,1,0)))</f>
        <v>2</v>
      </c>
      <c r="O130" s="32">
        <f>IF(O129=0,"",IF(O129&gt;E129,2,IF(E129=O129,1,0)))</f>
        <v>2</v>
      </c>
      <c r="P130" s="32">
        <f>IF(P129=0,"",IF(P129&gt;D129,2,IF(P129=D129,1,0)))</f>
        <v>0</v>
      </c>
      <c r="Q130" s="166"/>
      <c r="R130" s="162"/>
    </row>
    <row r="131" spans="2:108" ht="16.5" customHeight="1" x14ac:dyDescent="0.25">
      <c r="B131" s="33"/>
      <c r="C131" s="167" t="str">
        <f>IF(AND(H131=0,L131=0),"",IF(OR(I131&gt;K131,K131&gt;I131),"kein Stechen erforderlich","Stechen"))</f>
        <v>kein Stechen erforderlich</v>
      </c>
      <c r="D131" s="168"/>
      <c r="E131" s="169"/>
      <c r="F131" s="170" t="s">
        <v>16</v>
      </c>
      <c r="G131" s="171"/>
      <c r="H131" s="34">
        <f>IF(SUM(H125:H130)=0,0,SUM(H125:H130))</f>
        <v>1147.2</v>
      </c>
      <c r="I131" s="132">
        <f>IF(SUM(I125:I130)=0,0,SUM(I125:I130))</f>
        <v>4</v>
      </c>
      <c r="J131" s="36" t="s">
        <v>15</v>
      </c>
      <c r="K131" s="133">
        <f>IF(SUM(K125:K130)=0,0,SUM(K125:K130))</f>
        <v>20</v>
      </c>
      <c r="L131" s="34">
        <f>IF(SUM(L125:L130)=0,0,SUM(L125:L130))</f>
        <v>1185.9000000000001</v>
      </c>
      <c r="M131" s="170" t="s">
        <v>16</v>
      </c>
      <c r="N131" s="171"/>
      <c r="O131" s="172" t="str">
        <f>C131</f>
        <v>kein Stechen erforderlich</v>
      </c>
      <c r="P131" s="173"/>
      <c r="Q131" s="174"/>
      <c r="R131" s="33"/>
      <c r="Y131" s="38"/>
      <c r="Z131" s="39"/>
      <c r="AA131" s="39"/>
      <c r="AB131" s="39"/>
      <c r="AC131" s="39"/>
      <c r="AE131" s="40"/>
      <c r="AF131" s="40"/>
      <c r="AG131" s="40"/>
      <c r="AH131" s="40"/>
      <c r="AI131" s="40"/>
      <c r="AK131" s="40"/>
      <c r="AL131" s="40"/>
      <c r="AM131" s="40"/>
      <c r="AN131" s="40"/>
      <c r="AO131" s="40"/>
      <c r="AQ131" s="40"/>
      <c r="AR131" s="40"/>
      <c r="AS131" s="40"/>
      <c r="AT131" s="40"/>
      <c r="AU131" s="40"/>
      <c r="AW131" s="40"/>
      <c r="AX131" s="40"/>
      <c r="AY131" s="40"/>
      <c r="AZ131" s="40"/>
      <c r="BA131" s="40"/>
      <c r="BC131" s="40"/>
      <c r="BD131" s="40"/>
      <c r="BE131" s="40"/>
      <c r="BF131" s="40"/>
      <c r="BG131" s="40"/>
      <c r="BI131" s="40"/>
      <c r="BJ131" s="40"/>
      <c r="BK131" s="40"/>
      <c r="BL131" s="40"/>
      <c r="BM131" s="40"/>
      <c r="BO131" s="40"/>
      <c r="BP131" s="40"/>
      <c r="BQ131" s="40"/>
      <c r="BR131" s="40"/>
      <c r="BS131" s="40"/>
      <c r="BU131" s="40"/>
      <c r="BV131" s="40"/>
      <c r="BW131" s="40"/>
      <c r="BX131" s="40"/>
      <c r="BY131" s="40"/>
      <c r="CA131" s="40"/>
      <c r="CB131" s="40"/>
      <c r="CC131" s="40"/>
      <c r="CD131" s="40"/>
      <c r="CE131" s="40"/>
      <c r="CG131" s="40"/>
      <c r="CH131" s="40"/>
      <c r="CI131" s="40"/>
      <c r="CJ131" s="40"/>
      <c r="CK131" s="40"/>
      <c r="CM131" s="40"/>
      <c r="CN131" s="40"/>
      <c r="CO131" s="40"/>
      <c r="CP131" s="40"/>
      <c r="CQ131" s="40"/>
      <c r="CS131" s="40"/>
      <c r="CT131" s="40"/>
      <c r="CU131" s="40"/>
      <c r="CV131" s="40"/>
      <c r="CW131" s="40"/>
      <c r="CY131" s="40"/>
      <c r="CZ131" s="40"/>
      <c r="DA131" s="40"/>
      <c r="DB131" s="40"/>
      <c r="DC131" s="40"/>
    </row>
    <row r="132" spans="2:108" ht="16.5" customHeight="1" thickBot="1" x14ac:dyDescent="0.3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Y132" s="38"/>
      <c r="Z132" s="39"/>
      <c r="AA132" s="39"/>
      <c r="AB132" s="39"/>
      <c r="AC132" s="39"/>
      <c r="AE132" s="40"/>
      <c r="AF132" s="40"/>
      <c r="AG132" s="40"/>
      <c r="AH132" s="40"/>
      <c r="AI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W132" s="40"/>
      <c r="AX132" s="40"/>
      <c r="AY132" s="40"/>
      <c r="AZ132" s="40"/>
      <c r="BA132" s="40"/>
      <c r="BC132" s="40"/>
      <c r="BD132" s="40"/>
      <c r="BE132" s="40"/>
      <c r="BF132" s="40"/>
      <c r="BG132" s="40"/>
      <c r="BI132" s="40"/>
      <c r="BJ132" s="40"/>
      <c r="BK132" s="40"/>
      <c r="BL132" s="40"/>
      <c r="BM132" s="40"/>
      <c r="BO132" s="40"/>
      <c r="BP132" s="40"/>
      <c r="BQ132" s="40"/>
      <c r="BR132" s="40"/>
      <c r="BS132" s="40"/>
      <c r="BU132" s="40"/>
      <c r="BV132" s="40"/>
      <c r="BW132" s="40"/>
      <c r="BX132" s="40"/>
      <c r="BY132" s="40"/>
      <c r="CA132" s="40"/>
      <c r="CB132" s="40"/>
      <c r="CC132" s="40"/>
      <c r="CD132" s="40"/>
      <c r="CE132" s="40"/>
      <c r="CG132" s="40"/>
      <c r="CH132" s="40"/>
      <c r="CI132" s="40"/>
      <c r="CJ132" s="40"/>
      <c r="CK132" s="40"/>
      <c r="CM132" s="40"/>
      <c r="CN132" s="40"/>
      <c r="CO132" s="40"/>
      <c r="CP132" s="40"/>
      <c r="CQ132" s="40"/>
      <c r="CS132" s="40"/>
      <c r="CT132" s="40"/>
      <c r="CU132" s="40"/>
      <c r="CV132" s="40"/>
      <c r="CW132" s="40"/>
      <c r="CY132" s="40"/>
      <c r="CZ132" s="40"/>
      <c r="DA132" s="40"/>
      <c r="DB132" s="40"/>
      <c r="DC132" s="40"/>
    </row>
    <row r="133" spans="2:108" ht="16.5" customHeight="1" thickBot="1" x14ac:dyDescent="0.3">
      <c r="C133" s="153" t="str">
        <f>IF(C131="Stechen",B122,"")</f>
        <v/>
      </c>
      <c r="D133" s="154"/>
      <c r="E133" s="154"/>
      <c r="F133" s="155" t="s">
        <v>17</v>
      </c>
      <c r="G133" s="156"/>
      <c r="H133" s="155" t="s">
        <v>18</v>
      </c>
      <c r="I133" s="157"/>
      <c r="J133" s="156"/>
      <c r="K133" s="155" t="s">
        <v>19</v>
      </c>
      <c r="L133" s="156"/>
      <c r="M133" s="155" t="s">
        <v>20</v>
      </c>
      <c r="N133" s="156"/>
      <c r="O133" s="154" t="str">
        <f>IF(O131="Stechen",M122,"")</f>
        <v/>
      </c>
      <c r="P133" s="154"/>
      <c r="Q133" s="158"/>
      <c r="Y133" s="38"/>
      <c r="Z133" s="39"/>
      <c r="AA133" s="39"/>
      <c r="AB133" s="39"/>
      <c r="AC133" s="39"/>
      <c r="AE133" s="40"/>
      <c r="AF133" s="40"/>
      <c r="AG133" s="40"/>
      <c r="AH133" s="40"/>
      <c r="AI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W133" s="40"/>
      <c r="AX133" s="40"/>
      <c r="AY133" s="40"/>
      <c r="AZ133" s="40"/>
      <c r="BA133" s="40"/>
      <c r="BC133" s="40"/>
      <c r="BD133" s="40"/>
      <c r="BE133" s="40"/>
      <c r="BF133" s="40"/>
      <c r="BG133" s="40"/>
      <c r="BI133" s="40"/>
      <c r="BJ133" s="40"/>
      <c r="BK133" s="40"/>
      <c r="BL133" s="40"/>
      <c r="BM133" s="40"/>
      <c r="BO133" s="40"/>
      <c r="BP133" s="40"/>
      <c r="BQ133" s="40"/>
      <c r="BR133" s="40"/>
      <c r="BS133" s="40"/>
      <c r="BU133" s="40"/>
      <c r="BV133" s="40"/>
      <c r="BW133" s="40"/>
      <c r="BX133" s="40"/>
      <c r="BY133" s="40"/>
      <c r="CA133" s="40"/>
      <c r="CB133" s="40"/>
      <c r="CC133" s="40"/>
      <c r="CD133" s="40"/>
      <c r="CE133" s="40"/>
      <c r="CG133" s="40"/>
      <c r="CH133" s="40"/>
      <c r="CI133" s="40"/>
      <c r="CJ133" s="40"/>
      <c r="CK133" s="40"/>
      <c r="CM133" s="40"/>
      <c r="CN133" s="40"/>
      <c r="CO133" s="40"/>
      <c r="CP133" s="40"/>
      <c r="CQ133" s="40"/>
      <c r="CS133" s="40"/>
      <c r="CT133" s="40"/>
      <c r="CU133" s="40"/>
      <c r="CV133" s="40"/>
      <c r="CW133" s="40"/>
      <c r="CY133" s="40"/>
      <c r="CZ133" s="40"/>
      <c r="DA133" s="40"/>
      <c r="DB133" s="40"/>
      <c r="DC133" s="40"/>
    </row>
    <row r="134" spans="2:108" ht="16.5" customHeight="1" x14ac:dyDescent="0.25">
      <c r="B134" s="175" t="s">
        <v>14</v>
      </c>
      <c r="C134" s="175"/>
      <c r="D134" s="176" t="s">
        <v>21</v>
      </c>
      <c r="E134" s="176"/>
      <c r="F134" s="41">
        <v>1</v>
      </c>
      <c r="G134" s="42">
        <v>2</v>
      </c>
      <c r="H134" s="41">
        <v>3</v>
      </c>
      <c r="I134" s="177">
        <v>4</v>
      </c>
      <c r="J134" s="178"/>
      <c r="K134" s="41">
        <v>5</v>
      </c>
      <c r="L134" s="42">
        <v>6</v>
      </c>
      <c r="M134" s="41">
        <v>7</v>
      </c>
      <c r="N134" s="42">
        <v>8</v>
      </c>
      <c r="O134" s="176" t="s">
        <v>21</v>
      </c>
      <c r="P134" s="176"/>
      <c r="Q134" s="179" t="s">
        <v>14</v>
      </c>
      <c r="R134" s="179"/>
      <c r="Y134" s="38"/>
      <c r="Z134" s="39"/>
      <c r="AA134" s="39"/>
      <c r="AB134" s="39"/>
      <c r="AC134" s="39"/>
      <c r="AE134" s="40"/>
      <c r="AF134" s="40"/>
      <c r="AG134" s="40"/>
      <c r="AH134" s="40"/>
      <c r="AI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W134" s="40"/>
      <c r="AX134" s="40"/>
      <c r="AY134" s="40"/>
      <c r="AZ134" s="40"/>
      <c r="BA134" s="40"/>
      <c r="BC134" s="40"/>
      <c r="BD134" s="40"/>
      <c r="BE134" s="40"/>
      <c r="BF134" s="40"/>
      <c r="BG134" s="40"/>
      <c r="BI134" s="40"/>
      <c r="BJ134" s="40"/>
      <c r="BK134" s="40"/>
      <c r="BL134" s="40"/>
      <c r="BM134" s="40"/>
      <c r="BO134" s="40"/>
      <c r="BP134" s="40"/>
      <c r="BQ134" s="40"/>
      <c r="BR134" s="40"/>
      <c r="BS134" s="40"/>
      <c r="BU134" s="40"/>
      <c r="BV134" s="40"/>
      <c r="BW134" s="40"/>
      <c r="BX134" s="40"/>
      <c r="BY134" s="40"/>
      <c r="CA134" s="40"/>
      <c r="CB134" s="40"/>
      <c r="CC134" s="40"/>
      <c r="CD134" s="40"/>
      <c r="CE134" s="40"/>
      <c r="CG134" s="40"/>
      <c r="CH134" s="40"/>
      <c r="CI134" s="40"/>
      <c r="CJ134" s="40"/>
      <c r="CK134" s="40"/>
      <c r="CM134" s="40"/>
      <c r="CN134" s="40"/>
      <c r="CO134" s="40"/>
      <c r="CP134" s="40"/>
      <c r="CQ134" s="40"/>
      <c r="CS134" s="40"/>
      <c r="CT134" s="40"/>
      <c r="CU134" s="40"/>
      <c r="CV134" s="40"/>
      <c r="CW134" s="40"/>
      <c r="CY134" s="40"/>
      <c r="CZ134" s="40"/>
      <c r="DA134" s="40"/>
      <c r="DB134" s="40"/>
      <c r="DC134" s="40"/>
    </row>
    <row r="135" spans="2:108" ht="16.5" customHeight="1" x14ac:dyDescent="0.25">
      <c r="B135" s="145">
        <f>IF(SUM(F136,H136,K136,M136)=0,0,SUM(F136,H136,K136,M136))</f>
        <v>0</v>
      </c>
      <c r="C135" s="136" t="s">
        <v>22</v>
      </c>
      <c r="D135" s="138" t="s">
        <v>23</v>
      </c>
      <c r="E135" s="138"/>
      <c r="F135" s="43"/>
      <c r="G135" s="134"/>
      <c r="H135" s="43"/>
      <c r="I135" s="139"/>
      <c r="J135" s="140"/>
      <c r="K135" s="43"/>
      <c r="L135" s="134"/>
      <c r="M135" s="43"/>
      <c r="N135" s="134"/>
      <c r="O135" s="141" t="s">
        <v>23</v>
      </c>
      <c r="P135" s="138"/>
      <c r="Q135" s="149" t="s">
        <v>22</v>
      </c>
      <c r="R135" s="145">
        <f>IF(SUM(N136,L136,I136,G136)=0,0,SUM(N136,L136,I136,G136))</f>
        <v>0</v>
      </c>
      <c r="Y135" s="38"/>
      <c r="Z135" s="39"/>
      <c r="AA135" s="39"/>
      <c r="AB135" s="39"/>
      <c r="AC135" s="39"/>
      <c r="AD135" s="39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</row>
    <row r="136" spans="2:108" ht="16.5" customHeight="1" x14ac:dyDescent="0.25">
      <c r="B136" s="146"/>
      <c r="C136" s="137"/>
      <c r="D136" s="138" t="s">
        <v>14</v>
      </c>
      <c r="E136" s="142"/>
      <c r="F136" s="45" t="str">
        <f>IF(F135="","",IF(F135&gt;G135,2,IF(F135=G135,1,0)))</f>
        <v/>
      </c>
      <c r="G136" s="46" t="str">
        <f>IF(G135="","",IF(G135&gt;F135,2,IF(G135=F135,1,0)))</f>
        <v/>
      </c>
      <c r="H136" s="45" t="str">
        <f>IF(H135="","",IF(H135&gt;I135,2,IF(H135=I135,1,0)))</f>
        <v/>
      </c>
      <c r="I136" s="159" t="str">
        <f>IF(I135="","",IF(I135&gt;H135,2,IF(I135=H135,1,0)))</f>
        <v/>
      </c>
      <c r="J136" s="160" t="str">
        <f>IF(J135="","",IF(J135&gt;I135,2,IF(J135=I135,1,"")))</f>
        <v/>
      </c>
      <c r="K136" s="45" t="str">
        <f>IF(K135="","",IF(K135&gt;L135,2,IF(K135=L135,1,0)))</f>
        <v/>
      </c>
      <c r="L136" s="46" t="str">
        <f>IF(L135="","",IF(L135&gt;K135,2,IF(L135=K135,1,0)))</f>
        <v/>
      </c>
      <c r="M136" s="45" t="str">
        <f>IF(M135="","",IF(M135&gt;N135,2,IF(M135=N135,1,0)))</f>
        <v/>
      </c>
      <c r="N136" s="46" t="str">
        <f>IF(N135="","",IF(N135&gt;M135,2,IF(N135=M135,1,0)))</f>
        <v/>
      </c>
      <c r="O136" s="141" t="s">
        <v>14</v>
      </c>
      <c r="P136" s="138"/>
      <c r="Q136" s="150"/>
      <c r="R136" s="146"/>
      <c r="Y136" s="38"/>
      <c r="Z136" s="39"/>
      <c r="AA136" s="39"/>
      <c r="AB136" s="39"/>
      <c r="AC136" s="39"/>
      <c r="AD136" s="39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</row>
    <row r="137" spans="2:108" ht="16.5" customHeight="1" x14ac:dyDescent="0.25">
      <c r="B137" s="145">
        <f>IF(SUM(F138,H138,K138,M138)=0,0,SUM(F138,H138,K138,M138))</f>
        <v>0</v>
      </c>
      <c r="C137" s="136" t="s">
        <v>24</v>
      </c>
      <c r="D137" s="138" t="s">
        <v>23</v>
      </c>
      <c r="E137" s="138"/>
      <c r="F137" s="43"/>
      <c r="G137" s="134"/>
      <c r="H137" s="43"/>
      <c r="I137" s="139"/>
      <c r="J137" s="140"/>
      <c r="K137" s="43"/>
      <c r="L137" s="134"/>
      <c r="M137" s="43"/>
      <c r="N137" s="134"/>
      <c r="O137" s="141" t="s">
        <v>23</v>
      </c>
      <c r="P137" s="138"/>
      <c r="Q137" s="149" t="s">
        <v>24</v>
      </c>
      <c r="R137" s="145">
        <f>IF(SUM(N138,L138,I138,G138)=0,0,SUM(N138,L138,I138,G138))</f>
        <v>0</v>
      </c>
      <c r="Y137" s="38"/>
      <c r="Z137" s="39"/>
      <c r="AA137" s="39"/>
      <c r="AB137" s="39"/>
      <c r="AC137" s="39"/>
      <c r="AD137" s="39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</row>
    <row r="138" spans="2:108" ht="16.5" customHeight="1" x14ac:dyDescent="0.25">
      <c r="B138" s="146"/>
      <c r="C138" s="137"/>
      <c r="D138" s="138" t="s">
        <v>14</v>
      </c>
      <c r="E138" s="142"/>
      <c r="F138" s="47" t="str">
        <f>IF(F137="","",IF(F137&gt;G137,2,IF(F137=G137,1,0)))</f>
        <v/>
      </c>
      <c r="G138" s="48" t="str">
        <f>IF(G137="","",IF(G137&gt;F137,2,IF(G137=F137,1,0)))</f>
        <v/>
      </c>
      <c r="H138" s="47" t="str">
        <f>IF(H137="","",IF(H137&gt;I137,2,IF(H137=I137,1,0)))</f>
        <v/>
      </c>
      <c r="I138" s="143" t="str">
        <f>IF(I137="","",IF(I137&gt;H137,2,IF(I137=H137,1,0)))</f>
        <v/>
      </c>
      <c r="J138" s="144" t="str">
        <f>IF(J137="","",IF(J137&gt;I137,2,IF(J137=I137,1,"")))</f>
        <v/>
      </c>
      <c r="K138" s="47" t="str">
        <f>IF(K137="","",IF(K137&gt;L137,2,IF(K137=L137,1,0)))</f>
        <v/>
      </c>
      <c r="L138" s="48" t="str">
        <f>IF(L137="","",IF(L137&gt;K137,2,IF(L137=K137,1,0)))</f>
        <v/>
      </c>
      <c r="M138" s="47" t="str">
        <f>IF(M137="","",IF(M137&gt;N137,2,IF(M137=N137,1,0)))</f>
        <v/>
      </c>
      <c r="N138" s="48" t="str">
        <f>IF(N137="","",IF(N137&gt;M137,2,IF(N137=M137,1,0)))</f>
        <v/>
      </c>
      <c r="O138" s="141" t="s">
        <v>14</v>
      </c>
      <c r="P138" s="138"/>
      <c r="Q138" s="150"/>
      <c r="R138" s="146"/>
      <c r="Y138" s="38"/>
      <c r="Z138" s="39"/>
      <c r="AA138" s="39"/>
      <c r="AB138" s="39"/>
      <c r="AC138" s="39"/>
      <c r="AD138" s="39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</row>
    <row r="139" spans="2:108" ht="16.5" customHeight="1" x14ac:dyDescent="0.25">
      <c r="B139" s="145">
        <f>IF(SUM(F140,H140,K140,M140)=0,0,SUM(F140,H140,K140,M140))</f>
        <v>0</v>
      </c>
      <c r="C139" s="136" t="s">
        <v>25</v>
      </c>
      <c r="D139" s="138" t="s">
        <v>23</v>
      </c>
      <c r="E139" s="138"/>
      <c r="F139" s="49"/>
      <c r="G139" s="50"/>
      <c r="H139" s="49"/>
      <c r="I139" s="147"/>
      <c r="J139" s="148"/>
      <c r="K139" s="49"/>
      <c r="L139" s="50"/>
      <c r="M139" s="49"/>
      <c r="N139" s="50"/>
      <c r="O139" s="141" t="s">
        <v>23</v>
      </c>
      <c r="P139" s="138"/>
      <c r="Q139" s="149" t="s">
        <v>25</v>
      </c>
      <c r="R139" s="145">
        <f>IF(SUM(N140,L140,I140,G140)=0,0,SUM(N140,L140,I140,G140))</f>
        <v>0</v>
      </c>
      <c r="Y139" s="38"/>
      <c r="Z139" s="39"/>
      <c r="AA139" s="39"/>
      <c r="AB139" s="39"/>
      <c r="AC139" s="39"/>
      <c r="AD139" s="39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</row>
    <row r="140" spans="2:108" ht="16.5" customHeight="1" thickBot="1" x14ac:dyDescent="0.3">
      <c r="B140" s="146"/>
      <c r="C140" s="137"/>
      <c r="D140" s="138" t="s">
        <v>14</v>
      </c>
      <c r="E140" s="138"/>
      <c r="F140" s="51" t="str">
        <f>IF(F139="","",IF(F139&gt;G139,2,IF(F139=G139,1,0)))</f>
        <v/>
      </c>
      <c r="G140" s="135" t="str">
        <f>IF(G139="","",IF(G139&gt;F139,2,IF(G139=F139,1,0)))</f>
        <v/>
      </c>
      <c r="H140" s="51" t="str">
        <f>IF(H139="","",IF(H139&gt;I139,2,IF(H139=I139,1,0)))</f>
        <v/>
      </c>
      <c r="I140" s="151" t="str">
        <f>IF(I139="","",IF(I139&gt;H139,2,IF(I139=H139,1,0)))</f>
        <v/>
      </c>
      <c r="J140" s="152" t="str">
        <f>IF(J139="","",IF(J139&gt;I139,2,IF(J139=I139,1,"")))</f>
        <v/>
      </c>
      <c r="K140" s="51" t="str">
        <f>IF(K139="","",IF(K139&gt;L139,2,IF(K139=L139,1,0)))</f>
        <v/>
      </c>
      <c r="L140" s="135" t="str">
        <f>IF(L139="","",IF(L139&gt;K139,2,IF(L139=K139,1,0)))</f>
        <v/>
      </c>
      <c r="M140" s="51" t="str">
        <f>IF(M139="","",IF(M139&gt;N139,2,IF(M139=N139,1,0)))</f>
        <v/>
      </c>
      <c r="N140" s="135" t="str">
        <f>IF(N139="","",IF(N139&gt;M139,2,IF(N139=M139,1,0)))</f>
        <v/>
      </c>
      <c r="O140" s="138" t="s">
        <v>14</v>
      </c>
      <c r="P140" s="138"/>
      <c r="Q140" s="150"/>
      <c r="R140" s="146"/>
      <c r="Y140" s="38"/>
      <c r="Z140" s="39"/>
      <c r="AA140" s="39"/>
      <c r="AB140" s="39"/>
      <c r="AC140" s="39"/>
      <c r="AD140" s="39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</row>
    <row r="141" spans="2:108" ht="18.75" customHeight="1" x14ac:dyDescent="0.25">
      <c r="B141" s="53"/>
      <c r="D141" s="131"/>
      <c r="E141" s="55">
        <f>IF(I131=K131,1,0)</f>
        <v>0</v>
      </c>
      <c r="F141" s="56">
        <f>IF(B135&gt;R135,1,0)</f>
        <v>0</v>
      </c>
      <c r="G141" s="56">
        <f>IF(B137&gt;R137,1,0)</f>
        <v>0</v>
      </c>
      <c r="H141" s="56">
        <f>IF(B139&gt;R139,1,0)</f>
        <v>0</v>
      </c>
      <c r="I141" s="56">
        <f>SUM(E141:H141)</f>
        <v>0</v>
      </c>
      <c r="J141" s="57"/>
      <c r="K141" s="56">
        <f>SUM(L141:O141)</f>
        <v>0</v>
      </c>
      <c r="L141" s="56">
        <f>IF(R139&gt;B139,1,0)</f>
        <v>0</v>
      </c>
      <c r="M141" s="56">
        <f>IF(R137&gt;B137,1,0)</f>
        <v>0</v>
      </c>
      <c r="N141" s="56">
        <f>IF(R135&gt;B135,1,0)</f>
        <v>0</v>
      </c>
      <c r="O141" s="58">
        <f>IF(K131=I131,1,0)</f>
        <v>0</v>
      </c>
      <c r="P141" s="59"/>
      <c r="R141" s="53"/>
      <c r="Y141" s="38"/>
      <c r="Z141" s="39"/>
      <c r="AA141" s="39"/>
      <c r="AB141" s="39"/>
      <c r="AC141" s="39"/>
      <c r="AD141" s="39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</row>
    <row r="142" spans="2:108" x14ac:dyDescent="0.25">
      <c r="C142" s="2" t="s">
        <v>0</v>
      </c>
      <c r="D142" s="180" t="s">
        <v>1</v>
      </c>
      <c r="E142" s="180"/>
      <c r="F142" s="180"/>
      <c r="G142" s="6">
        <f>$G$2</f>
        <v>9</v>
      </c>
      <c r="H142" s="181" t="s">
        <v>2</v>
      </c>
      <c r="I142" s="181"/>
      <c r="J142" s="182">
        <v>43568</v>
      </c>
      <c r="K142" s="183"/>
      <c r="L142" s="183"/>
      <c r="M142" s="183"/>
      <c r="N142" s="2" t="s">
        <v>3</v>
      </c>
      <c r="O142" s="184" t="s">
        <v>122</v>
      </c>
      <c r="P142" s="184"/>
      <c r="Q142" s="184"/>
    </row>
    <row r="144" spans="2:108" x14ac:dyDescent="0.25">
      <c r="D144" s="190" t="str">
        <f>$D$4</f>
        <v>LUFTGEWEHR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</row>
    <row r="145" spans="2:18" x14ac:dyDescent="0.25">
      <c r="D145" s="192" t="str">
        <f>$D$5</f>
        <v>SAISON 2018 / 19</v>
      </c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</row>
    <row r="146" spans="2:18" x14ac:dyDescent="0.25">
      <c r="D146" s="190" t="str">
        <f>$D$6</f>
        <v>Landesliga</v>
      </c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</row>
    <row r="148" spans="2:18" x14ac:dyDescent="0.25">
      <c r="D148" s="214" t="s">
        <v>150</v>
      </c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215"/>
    </row>
    <row r="150" spans="2:18" x14ac:dyDescent="0.25">
      <c r="B150" s="196" t="s">
        <v>57</v>
      </c>
      <c r="C150" s="197"/>
      <c r="D150" s="197"/>
      <c r="E150" s="197"/>
      <c r="F150" s="197"/>
      <c r="G150" s="198"/>
      <c r="H150" s="10">
        <f>IF(I159=0,0,IF(I159&gt;K159,3,IF(AND(I159=K159,I169=K169),1,I169)))</f>
        <v>2</v>
      </c>
      <c r="I150" s="199" t="s">
        <v>7</v>
      </c>
      <c r="J150" s="199"/>
      <c r="K150" s="199"/>
      <c r="L150" s="10">
        <f>IF(K159=0,0,IF(K159&gt;I159,3,IF(AND(K159=I159,K169=I169),1,K169)))</f>
        <v>1</v>
      </c>
      <c r="M150" s="196" t="s">
        <v>154</v>
      </c>
      <c r="N150" s="197"/>
      <c r="O150" s="197"/>
      <c r="P150" s="197"/>
      <c r="Q150" s="197"/>
      <c r="R150" s="198"/>
    </row>
    <row r="151" spans="2:18" ht="15.75" thickBot="1" x14ac:dyDescent="0.3">
      <c r="C151" s="1" t="s">
        <v>149</v>
      </c>
    </row>
    <row r="152" spans="2:18" ht="15.75" thickBot="1" x14ac:dyDescent="0.3">
      <c r="B152" s="11" t="s">
        <v>8</v>
      </c>
      <c r="C152" s="12" t="s">
        <v>9</v>
      </c>
      <c r="D152" s="13" t="s">
        <v>10</v>
      </c>
      <c r="E152" s="13" t="s">
        <v>11</v>
      </c>
      <c r="F152" s="13" t="s">
        <v>12</v>
      </c>
      <c r="G152" s="13" t="s">
        <v>13</v>
      </c>
      <c r="H152" s="12" t="s">
        <v>14</v>
      </c>
      <c r="I152" s="14"/>
      <c r="J152" s="14"/>
      <c r="K152" s="14"/>
      <c r="L152" s="15"/>
      <c r="M152" s="13" t="s">
        <v>13</v>
      </c>
      <c r="N152" s="13" t="s">
        <v>12</v>
      </c>
      <c r="O152" s="13" t="s">
        <v>11</v>
      </c>
      <c r="P152" s="13" t="s">
        <v>10</v>
      </c>
      <c r="Q152" s="15" t="s">
        <v>9</v>
      </c>
      <c r="R152" s="16" t="s">
        <v>8</v>
      </c>
    </row>
    <row r="153" spans="2:18" ht="30" customHeight="1" x14ac:dyDescent="0.25">
      <c r="B153" s="185"/>
      <c r="C153" s="163" t="s">
        <v>83</v>
      </c>
      <c r="D153" s="17">
        <v>98.7</v>
      </c>
      <c r="E153" s="17">
        <v>98.7</v>
      </c>
      <c r="F153" s="17">
        <v>99.8</v>
      </c>
      <c r="G153" s="17">
        <v>100.9</v>
      </c>
      <c r="H153" s="18">
        <f>IF(SUM(D153:G153)=0,0,SUM(D153:G153))</f>
        <v>398.1</v>
      </c>
      <c r="I153" s="19">
        <f>IF(SUM(D154:H154)=0,0,SUM(D154:H154))</f>
        <v>6</v>
      </c>
      <c r="J153" s="20" t="s">
        <v>15</v>
      </c>
      <c r="K153" s="21">
        <f>IF(SUM(M154:P154)=0,0,SUM(M154:P154))</f>
        <v>2</v>
      </c>
      <c r="L153" s="18">
        <f>IF(SUM(M153:P153)=0,0,SUM(M153:P153))</f>
        <v>385.6</v>
      </c>
      <c r="M153" s="17">
        <v>95.6</v>
      </c>
      <c r="N153" s="17">
        <v>94.7</v>
      </c>
      <c r="O153" s="17">
        <v>99.5</v>
      </c>
      <c r="P153" s="17">
        <v>95.8</v>
      </c>
      <c r="Q153" s="188" t="s">
        <v>151</v>
      </c>
      <c r="R153" s="185"/>
    </row>
    <row r="154" spans="2:18" ht="16.5" customHeight="1" x14ac:dyDescent="0.25">
      <c r="B154" s="162"/>
      <c r="C154" s="164"/>
      <c r="D154" s="22">
        <f>IF(D153=0,"",IF(D153&gt;P153,2,IF(D153=P153,1,0)))</f>
        <v>2</v>
      </c>
      <c r="E154" s="22">
        <f>IF(E153=0,"",IF(E153&gt;O153,2,IF(E153=O153,1,0)))</f>
        <v>0</v>
      </c>
      <c r="F154" s="22">
        <f>IF(F153=0,"",IF(F153&gt;N153,2,IF(F153=N153,1,0)))</f>
        <v>2</v>
      </c>
      <c r="G154" s="22">
        <f>IF(G153=0,"",IF(G153&gt;M153,2,IF(G153=M153,1,0)))</f>
        <v>2</v>
      </c>
      <c r="H154" s="129"/>
      <c r="I154" s="24"/>
      <c r="J154" s="25"/>
      <c r="K154" s="26"/>
      <c r="L154" s="129"/>
      <c r="M154" s="22">
        <f>IF(M153=0,"",IF(M153&gt;G153,2,IF(M153=G153,1,0)))</f>
        <v>0</v>
      </c>
      <c r="N154" s="22">
        <f>IF(N153=0,"",IF(N153&gt;F153,2,IF(N153=F153,1,0)))</f>
        <v>0</v>
      </c>
      <c r="O154" s="22">
        <f>IF(O153=0,"",IF(O153&gt;E153,2,IF(E153=O153,1,0)))</f>
        <v>2</v>
      </c>
      <c r="P154" s="22">
        <f>IF(P153=0,"",IF(P153&gt;D153,2,IF(P153=D153,1,0)))</f>
        <v>0</v>
      </c>
      <c r="Q154" s="189"/>
      <c r="R154" s="162"/>
    </row>
    <row r="155" spans="2:18" ht="30" customHeight="1" x14ac:dyDescent="0.25">
      <c r="B155" s="161"/>
      <c r="C155" s="163" t="s">
        <v>87</v>
      </c>
      <c r="D155" s="27">
        <v>95</v>
      </c>
      <c r="E155" s="27">
        <v>96.9</v>
      </c>
      <c r="F155" s="27">
        <v>94.9</v>
      </c>
      <c r="G155" s="27">
        <v>89.8</v>
      </c>
      <c r="H155" s="28">
        <f>IF(SUM(D155:G155)=0,0,SUM(D155:G155))</f>
        <v>376.6</v>
      </c>
      <c r="I155" s="29">
        <f>IF(SUM(D156:H156)=0,0,SUM(D156:H156))</f>
        <v>2</v>
      </c>
      <c r="J155" s="30" t="s">
        <v>15</v>
      </c>
      <c r="K155" s="31">
        <f>IF(SUM(M156:P156)=0,0,SUM(M156:P156))</f>
        <v>6</v>
      </c>
      <c r="L155" s="28">
        <f>IF(SUM(M155:P155)=0,0,SUM(M155:P155))</f>
        <v>377.2</v>
      </c>
      <c r="M155" s="27">
        <v>94.3</v>
      </c>
      <c r="N155" s="27">
        <v>95.4</v>
      </c>
      <c r="O155" s="27">
        <v>90</v>
      </c>
      <c r="P155" s="27">
        <v>97.5</v>
      </c>
      <c r="Q155" s="165" t="s">
        <v>152</v>
      </c>
      <c r="R155" s="161"/>
    </row>
    <row r="156" spans="2:18" ht="16.5" customHeight="1" x14ac:dyDescent="0.25">
      <c r="B156" s="162"/>
      <c r="C156" s="164"/>
      <c r="D156" s="32">
        <f>IF(D155=0,"",IF(D155&gt;P155,2,IF(D155=P155,1,0)))</f>
        <v>0</v>
      </c>
      <c r="E156" s="32">
        <f>IF(E155=0,"",IF(E155&gt;O155,2,IF(E155=O155,1,0)))</f>
        <v>2</v>
      </c>
      <c r="F156" s="32">
        <f>IF(F155=0,"",IF(F155&gt;N155,2,IF(F155=N155,1,0)))</f>
        <v>0</v>
      </c>
      <c r="G156" s="32">
        <f>IF(G155=0,"",IF(G155&gt;M155,2,IF(G155=M155,1,0)))</f>
        <v>0</v>
      </c>
      <c r="H156" s="129"/>
      <c r="I156" s="24"/>
      <c r="J156" s="25"/>
      <c r="K156" s="26"/>
      <c r="L156" s="129"/>
      <c r="M156" s="32">
        <f>IF(M155=0,"",IF(M155&gt;G155,2,IF(M155=G155,1,0)))</f>
        <v>2</v>
      </c>
      <c r="N156" s="32">
        <f>IF(N155=0,"",IF(N155&gt;F155,2,IF(N155=F155,1,0)))</f>
        <v>2</v>
      </c>
      <c r="O156" s="32">
        <f>IF(O155=0,"",IF(O155&gt;E155,2,IF(E155=O155,1,0)))</f>
        <v>0</v>
      </c>
      <c r="P156" s="32">
        <f>IF(P155=0,"",IF(P155&gt;D155,2,IF(P155=D155,1,0)))</f>
        <v>2</v>
      </c>
      <c r="Q156" s="166"/>
      <c r="R156" s="162"/>
    </row>
    <row r="157" spans="2:18" ht="30" customHeight="1" x14ac:dyDescent="0.25">
      <c r="B157" s="161"/>
      <c r="C157" s="163" t="s">
        <v>146</v>
      </c>
      <c r="D157" s="27">
        <v>93.4</v>
      </c>
      <c r="E157" s="27">
        <v>95.8</v>
      </c>
      <c r="F157" s="27">
        <v>91.5</v>
      </c>
      <c r="G157" s="27">
        <v>94.2</v>
      </c>
      <c r="H157" s="28">
        <f>IF(SUM(D157:G157)=0,0,SUM(D157:G157))</f>
        <v>374.9</v>
      </c>
      <c r="I157" s="29">
        <f>IF(SUM(D158:H158)=0,0,SUM(D158:H158))</f>
        <v>4</v>
      </c>
      <c r="J157" s="30" t="s">
        <v>15</v>
      </c>
      <c r="K157" s="31">
        <f>IF(SUM(M158:P158)=0,0,SUM(M158:P158))</f>
        <v>4</v>
      </c>
      <c r="L157" s="28">
        <f>IF(SUM(M157:P157)=0,0,SUM(M157:P157))</f>
        <v>303</v>
      </c>
      <c r="M157" s="27">
        <v>97.5</v>
      </c>
      <c r="N157" s="27">
        <v>94.5</v>
      </c>
      <c r="O157" s="27">
        <v>93.6</v>
      </c>
      <c r="P157" s="27">
        <v>17.399999999999999</v>
      </c>
      <c r="Q157" s="165" t="s">
        <v>153</v>
      </c>
      <c r="R157" s="161"/>
    </row>
    <row r="158" spans="2:18" ht="16.5" customHeight="1" x14ac:dyDescent="0.25">
      <c r="B158" s="162"/>
      <c r="C158" s="164"/>
      <c r="D158" s="32">
        <f>IF(D157=0,"",IF(D157&gt;P157,2,IF(D157=P157,1,0)))</f>
        <v>2</v>
      </c>
      <c r="E158" s="32">
        <f>IF(E157=0,"",IF(E157&gt;O157,2,IF(E157=O157,1,0)))</f>
        <v>2</v>
      </c>
      <c r="F158" s="32">
        <f>IF(F157=0,"",IF(F157&gt;N157,2,IF(F157=N157,1,0)))</f>
        <v>0</v>
      </c>
      <c r="G158" s="32">
        <f>IF(G157=0,"",IF(G157&gt;M157,2,IF(G157=M157,1,0)))</f>
        <v>0</v>
      </c>
      <c r="H158" s="129"/>
      <c r="I158" s="24"/>
      <c r="J158" s="25"/>
      <c r="K158" s="26"/>
      <c r="L158" s="129"/>
      <c r="M158" s="32">
        <f>IF(M157=0,"",IF(M157&gt;G157,2,IF(M157=G157,1,0)))</f>
        <v>2</v>
      </c>
      <c r="N158" s="32">
        <f>IF(N157=0,"",IF(N157&gt;F157,2,IF(N157=F157,1,0)))</f>
        <v>2</v>
      </c>
      <c r="O158" s="32">
        <f>IF(O157=0,"",IF(O157&gt;E157,2,IF(E157=O157,1,0)))</f>
        <v>0</v>
      </c>
      <c r="P158" s="32">
        <f>IF(P157=0,"",IF(P157&gt;D157,2,IF(P157=D157,1,0)))</f>
        <v>0</v>
      </c>
      <c r="Q158" s="166"/>
      <c r="R158" s="162"/>
    </row>
    <row r="159" spans="2:18" x14ac:dyDescent="0.25">
      <c r="B159" s="33"/>
      <c r="C159" s="167" t="str">
        <f>IF(AND(H159=0,L159=0),"",IF(OR(I159&gt;K159,K159&gt;I159),"kein Stechen erforderlich","Stechen"))</f>
        <v>Stechen</v>
      </c>
      <c r="D159" s="168"/>
      <c r="E159" s="169"/>
      <c r="F159" s="170" t="s">
        <v>16</v>
      </c>
      <c r="G159" s="171"/>
      <c r="H159" s="34">
        <f>IF(SUM(H153:H158)=0,0,SUM(H153:H158))</f>
        <v>1149.5999999999999</v>
      </c>
      <c r="I159" s="132">
        <f>IF(SUM(I153:I158)=0,0,SUM(I153:I158))</f>
        <v>12</v>
      </c>
      <c r="J159" s="36" t="s">
        <v>15</v>
      </c>
      <c r="K159" s="133">
        <f>IF(SUM(K153:K158)=0,0,SUM(K153:K158))</f>
        <v>12</v>
      </c>
      <c r="L159" s="34">
        <f>IF(SUM(L153:L158)=0,0,SUM(L153:L158))</f>
        <v>1065.8</v>
      </c>
      <c r="M159" s="170" t="s">
        <v>16</v>
      </c>
      <c r="N159" s="171"/>
      <c r="O159" s="172" t="str">
        <f>C159</f>
        <v>Stechen</v>
      </c>
      <c r="P159" s="173"/>
      <c r="Q159" s="174"/>
      <c r="R159" s="33"/>
    </row>
    <row r="160" spans="2:18" ht="15.75" thickBot="1" x14ac:dyDescent="0.3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</row>
    <row r="161" spans="2:18" ht="15.75" thickBot="1" x14ac:dyDescent="0.3">
      <c r="C161" s="153" t="str">
        <f>IF(C159="Stechen",B150,"")</f>
        <v>SV RB Eggersdorf</v>
      </c>
      <c r="D161" s="154"/>
      <c r="E161" s="154"/>
      <c r="F161" s="155" t="s">
        <v>17</v>
      </c>
      <c r="G161" s="156"/>
      <c r="H161" s="155" t="s">
        <v>18</v>
      </c>
      <c r="I161" s="157"/>
      <c r="J161" s="156"/>
      <c r="K161" s="155" t="s">
        <v>19</v>
      </c>
      <c r="L161" s="156"/>
      <c r="M161" s="155" t="s">
        <v>20</v>
      </c>
      <c r="N161" s="156"/>
      <c r="O161" s="154" t="str">
        <f>IF(O159="Stechen",M150,"")</f>
        <v>Gröbming</v>
      </c>
      <c r="P161" s="154"/>
      <c r="Q161" s="158"/>
    </row>
    <row r="162" spans="2:18" x14ac:dyDescent="0.25">
      <c r="B162" s="175" t="s">
        <v>14</v>
      </c>
      <c r="C162" s="175"/>
      <c r="D162" s="176" t="s">
        <v>21</v>
      </c>
      <c r="E162" s="176"/>
      <c r="F162" s="41">
        <v>1</v>
      </c>
      <c r="G162" s="42">
        <v>2</v>
      </c>
      <c r="H162" s="41">
        <v>3</v>
      </c>
      <c r="I162" s="177">
        <v>4</v>
      </c>
      <c r="J162" s="178"/>
      <c r="K162" s="41">
        <v>5</v>
      </c>
      <c r="L162" s="42">
        <v>6</v>
      </c>
      <c r="M162" s="41">
        <v>7</v>
      </c>
      <c r="N162" s="42">
        <v>8</v>
      </c>
      <c r="O162" s="176" t="s">
        <v>21</v>
      </c>
      <c r="P162" s="176"/>
      <c r="Q162" s="179" t="s">
        <v>14</v>
      </c>
      <c r="R162" s="179"/>
    </row>
    <row r="163" spans="2:18" ht="15" customHeight="1" x14ac:dyDescent="0.25">
      <c r="B163" s="145">
        <f>IF(SUM(F164,H164,K164,M164)=0,0,SUM(F164,H164,K164,M164))</f>
        <v>4</v>
      </c>
      <c r="C163" s="136" t="s">
        <v>22</v>
      </c>
      <c r="D163" s="138" t="s">
        <v>23</v>
      </c>
      <c r="E163" s="138"/>
      <c r="F163" s="43">
        <v>9.8000000000000007</v>
      </c>
      <c r="G163" s="134">
        <v>8</v>
      </c>
      <c r="H163" s="43">
        <v>10.8</v>
      </c>
      <c r="I163" s="139">
        <v>10.4</v>
      </c>
      <c r="J163" s="140"/>
      <c r="K163" s="43">
        <v>0</v>
      </c>
      <c r="L163" s="134">
        <v>8.9</v>
      </c>
      <c r="M163" s="43"/>
      <c r="N163" s="134"/>
      <c r="O163" s="141" t="s">
        <v>23</v>
      </c>
      <c r="P163" s="138"/>
      <c r="Q163" s="149" t="s">
        <v>22</v>
      </c>
      <c r="R163" s="145">
        <f>IF(SUM(N164,L164,I164,G164)=0,0,SUM(N164,L164,I164,G164))</f>
        <v>2</v>
      </c>
    </row>
    <row r="164" spans="2:18" ht="15" customHeight="1" x14ac:dyDescent="0.25">
      <c r="B164" s="146"/>
      <c r="C164" s="137"/>
      <c r="D164" s="138" t="s">
        <v>14</v>
      </c>
      <c r="E164" s="142"/>
      <c r="F164" s="45">
        <f>IF(F163="","",IF(F163&gt;G163,2,IF(F163=G163,1,0)))</f>
        <v>2</v>
      </c>
      <c r="G164" s="46">
        <f>IF(G163="","",IF(G163&gt;F163,2,IF(G163=F163,1,0)))</f>
        <v>0</v>
      </c>
      <c r="H164" s="45">
        <f>IF(H163="","",IF(H163&gt;I163,2,IF(H163=I163,1,0)))</f>
        <v>2</v>
      </c>
      <c r="I164" s="159">
        <f>IF(I163="","",IF(I163&gt;H163,2,IF(I163=H163,1,0)))</f>
        <v>0</v>
      </c>
      <c r="J164" s="160" t="str">
        <f>IF(J163="","",IF(J163&gt;I163,2,IF(J163=I163,1,"")))</f>
        <v/>
      </c>
      <c r="K164" s="45">
        <f>IF(K163="","",IF(K163&gt;L163,2,IF(K163=L163,1,0)))</f>
        <v>0</v>
      </c>
      <c r="L164" s="46">
        <f>IF(L163="","",IF(L163&gt;K163,2,IF(L163=K163,1,0)))</f>
        <v>2</v>
      </c>
      <c r="M164" s="45" t="str">
        <f>IF(M163="","",IF(M163&gt;N163,2,IF(M163=N163,1,0)))</f>
        <v/>
      </c>
      <c r="N164" s="46" t="str">
        <f>IF(N163="","",IF(N163&gt;M163,2,IF(N163=M163,1,0)))</f>
        <v/>
      </c>
      <c r="O164" s="141" t="s">
        <v>14</v>
      </c>
      <c r="P164" s="138"/>
      <c r="Q164" s="150"/>
      <c r="R164" s="146"/>
    </row>
    <row r="165" spans="2:18" ht="15" customHeight="1" x14ac:dyDescent="0.25">
      <c r="B165" s="145">
        <f>IF(SUM(F166,H166,K166,M166)=0,0,SUM(F166,H166,K166,M166))</f>
        <v>0</v>
      </c>
      <c r="C165" s="136" t="s">
        <v>24</v>
      </c>
      <c r="D165" s="138" t="s">
        <v>23</v>
      </c>
      <c r="E165" s="138"/>
      <c r="F165" s="43"/>
      <c r="G165" s="134"/>
      <c r="H165" s="43"/>
      <c r="I165" s="139"/>
      <c r="J165" s="140"/>
      <c r="K165" s="43"/>
      <c r="L165" s="134"/>
      <c r="M165" s="43"/>
      <c r="N165" s="134"/>
      <c r="O165" s="141" t="s">
        <v>23</v>
      </c>
      <c r="P165" s="138"/>
      <c r="Q165" s="149" t="s">
        <v>24</v>
      </c>
      <c r="R165" s="145">
        <f>IF(SUM(N166,L166,I166,G166)=0,0,SUM(N166,L166,I166,G166))</f>
        <v>0</v>
      </c>
    </row>
    <row r="166" spans="2:18" ht="15" customHeight="1" x14ac:dyDescent="0.25">
      <c r="B166" s="146"/>
      <c r="C166" s="137"/>
      <c r="D166" s="138" t="s">
        <v>14</v>
      </c>
      <c r="E166" s="142"/>
      <c r="F166" s="47" t="str">
        <f>IF(F165="","",IF(F165&gt;G165,2,IF(F165=G165,1,0)))</f>
        <v/>
      </c>
      <c r="G166" s="48" t="str">
        <f>IF(G165="","",IF(G165&gt;F165,2,IF(G165=F165,1,0)))</f>
        <v/>
      </c>
      <c r="H166" s="47" t="str">
        <f>IF(H165="","",IF(H165&gt;I165,2,IF(H165=I165,1,0)))</f>
        <v/>
      </c>
      <c r="I166" s="143" t="str">
        <f>IF(I165="","",IF(I165&gt;H165,2,IF(I165=H165,1,0)))</f>
        <v/>
      </c>
      <c r="J166" s="144" t="str">
        <f>IF(J165="","",IF(J165&gt;I165,2,IF(J165=I165,1,"")))</f>
        <v/>
      </c>
      <c r="K166" s="47" t="str">
        <f>IF(K165="","",IF(K165&gt;L165,2,IF(K165=L165,1,0)))</f>
        <v/>
      </c>
      <c r="L166" s="48" t="str">
        <f>IF(L165="","",IF(L165&gt;K165,2,IF(L165=K165,1,0)))</f>
        <v/>
      </c>
      <c r="M166" s="47" t="str">
        <f>IF(M165="","",IF(M165&gt;N165,2,IF(M165=N165,1,0)))</f>
        <v/>
      </c>
      <c r="N166" s="48" t="str">
        <f>IF(N165="","",IF(N165&gt;M165,2,IF(N165=M165,1,0)))</f>
        <v/>
      </c>
      <c r="O166" s="141" t="s">
        <v>14</v>
      </c>
      <c r="P166" s="138"/>
      <c r="Q166" s="150"/>
      <c r="R166" s="146"/>
    </row>
    <row r="167" spans="2:18" ht="15" customHeight="1" x14ac:dyDescent="0.25">
      <c r="B167" s="145">
        <f>IF(SUM(F168,H168,K168,M168)=0,0,SUM(F168,H168,K168,M168))</f>
        <v>0</v>
      </c>
      <c r="C167" s="136" t="s">
        <v>25</v>
      </c>
      <c r="D167" s="138" t="s">
        <v>23</v>
      </c>
      <c r="E167" s="138"/>
      <c r="F167" s="49"/>
      <c r="G167" s="50"/>
      <c r="H167" s="49"/>
      <c r="I167" s="147"/>
      <c r="J167" s="148"/>
      <c r="K167" s="49"/>
      <c r="L167" s="50"/>
      <c r="M167" s="49"/>
      <c r="N167" s="50"/>
      <c r="O167" s="141" t="s">
        <v>23</v>
      </c>
      <c r="P167" s="138"/>
      <c r="Q167" s="149" t="s">
        <v>25</v>
      </c>
      <c r="R167" s="145">
        <f>IF(SUM(N168,L168,I168,G168)=0,0,SUM(N168,L168,I168,G168))</f>
        <v>0</v>
      </c>
    </row>
    <row r="168" spans="2:18" ht="15.75" customHeight="1" thickBot="1" x14ac:dyDescent="0.3">
      <c r="B168" s="146"/>
      <c r="C168" s="137"/>
      <c r="D168" s="138" t="s">
        <v>14</v>
      </c>
      <c r="E168" s="138"/>
      <c r="F168" s="51" t="str">
        <f>IF(F167="","",IF(F167&gt;G167,2,IF(F167=G167,1,0)))</f>
        <v/>
      </c>
      <c r="G168" s="135" t="str">
        <f>IF(G167="","",IF(G167&gt;F167,2,IF(G167=F167,1,0)))</f>
        <v/>
      </c>
      <c r="H168" s="51" t="str">
        <f>IF(H167="","",IF(H167&gt;I167,2,IF(H167=I167,1,0)))</f>
        <v/>
      </c>
      <c r="I168" s="151" t="str">
        <f>IF(I167="","",IF(I167&gt;H167,2,IF(I167=H167,1,0)))</f>
        <v/>
      </c>
      <c r="J168" s="152" t="str">
        <f>IF(J167="","",IF(J167&gt;I167,2,IF(J167=I167,1,"")))</f>
        <v/>
      </c>
      <c r="K168" s="51" t="str">
        <f>IF(K167="","",IF(K167&gt;L167,2,IF(K167=L167,1,0)))</f>
        <v/>
      </c>
      <c r="L168" s="135" t="str">
        <f>IF(L167="","",IF(L167&gt;K167,2,IF(L167=K167,1,0)))</f>
        <v/>
      </c>
      <c r="M168" s="51" t="str">
        <f>IF(M167="","",IF(M167&gt;N167,2,IF(M167=N167,1,0)))</f>
        <v/>
      </c>
      <c r="N168" s="135" t="str">
        <f>IF(N167="","",IF(N167&gt;M167,2,IF(N167=M167,1,0)))</f>
        <v/>
      </c>
      <c r="O168" s="138" t="s">
        <v>14</v>
      </c>
      <c r="P168" s="138"/>
      <c r="Q168" s="150"/>
      <c r="R168" s="146"/>
    </row>
    <row r="169" spans="2:18" x14ac:dyDescent="0.25">
      <c r="B169" s="53"/>
      <c r="D169" s="131"/>
      <c r="E169" s="55">
        <f>IF(I159=K159,1,0)</f>
        <v>1</v>
      </c>
      <c r="F169" s="56">
        <f>IF(B163&gt;R163,1,0)</f>
        <v>1</v>
      </c>
      <c r="G169" s="56">
        <f>IF(B165&gt;R165,1,0)</f>
        <v>0</v>
      </c>
      <c r="H169" s="56">
        <f>IF(B167&gt;R167,1,0)</f>
        <v>0</v>
      </c>
      <c r="I169" s="56">
        <f>SUM(E169:H169)</f>
        <v>2</v>
      </c>
      <c r="J169" s="57"/>
      <c r="K169" s="56">
        <f>SUM(L169:O169)</f>
        <v>1</v>
      </c>
      <c r="L169" s="56">
        <f>IF(R167&gt;B167,1,0)</f>
        <v>0</v>
      </c>
      <c r="M169" s="56">
        <f>IF(R165&gt;B165,1,0)</f>
        <v>0</v>
      </c>
      <c r="N169" s="56">
        <f>IF(R163&gt;B163,1,0)</f>
        <v>0</v>
      </c>
      <c r="O169" s="58">
        <f>IF(K159=I159,1,0)</f>
        <v>1</v>
      </c>
      <c r="P169" s="59"/>
      <c r="R169" s="53"/>
    </row>
  </sheetData>
  <mergeCells count="419">
    <mergeCell ref="Q167:Q168"/>
    <mergeCell ref="R167:R168"/>
    <mergeCell ref="D168:E168"/>
    <mergeCell ref="I168:J168"/>
    <mergeCell ref="O168:P168"/>
    <mergeCell ref="D148:P148"/>
    <mergeCell ref="Q165:Q166"/>
    <mergeCell ref="R165:R166"/>
    <mergeCell ref="D166:E166"/>
    <mergeCell ref="I166:J166"/>
    <mergeCell ref="O166:P166"/>
    <mergeCell ref="B167:B168"/>
    <mergeCell ref="C167:C168"/>
    <mergeCell ref="D167:E167"/>
    <mergeCell ref="I167:J167"/>
    <mergeCell ref="O167:P167"/>
    <mergeCell ref="Q163:Q164"/>
    <mergeCell ref="R163:R164"/>
    <mergeCell ref="D164:E164"/>
    <mergeCell ref="I164:J164"/>
    <mergeCell ref="O164:P164"/>
    <mergeCell ref="B165:B166"/>
    <mergeCell ref="C165:C166"/>
    <mergeCell ref="D165:E165"/>
    <mergeCell ref="I165:J165"/>
    <mergeCell ref="O165:P165"/>
    <mergeCell ref="B162:C162"/>
    <mergeCell ref="D162:E162"/>
    <mergeCell ref="I162:J162"/>
    <mergeCell ref="O162:P162"/>
    <mergeCell ref="Q162:R162"/>
    <mergeCell ref="B163:B164"/>
    <mergeCell ref="C163:C164"/>
    <mergeCell ref="D163:E163"/>
    <mergeCell ref="I163:J163"/>
    <mergeCell ref="O163:P163"/>
    <mergeCell ref="B160:R160"/>
    <mergeCell ref="C161:E161"/>
    <mergeCell ref="F161:G161"/>
    <mergeCell ref="H161:J161"/>
    <mergeCell ref="K161:L161"/>
    <mergeCell ref="M161:N161"/>
    <mergeCell ref="O161:Q161"/>
    <mergeCell ref="B157:B158"/>
    <mergeCell ref="C157:C158"/>
    <mergeCell ref="Q157:Q158"/>
    <mergeCell ref="R157:R158"/>
    <mergeCell ref="C159:E159"/>
    <mergeCell ref="F159:G159"/>
    <mergeCell ref="M159:N159"/>
    <mergeCell ref="O159:Q159"/>
    <mergeCell ref="B153:B154"/>
    <mergeCell ref="C153:C154"/>
    <mergeCell ref="Q153:Q154"/>
    <mergeCell ref="R153:R154"/>
    <mergeCell ref="B155:B156"/>
    <mergeCell ref="C155:C156"/>
    <mergeCell ref="Q155:Q156"/>
    <mergeCell ref="R155:R156"/>
    <mergeCell ref="D144:P144"/>
    <mergeCell ref="D145:P145"/>
    <mergeCell ref="D146:P146"/>
    <mergeCell ref="B150:G150"/>
    <mergeCell ref="I150:K150"/>
    <mergeCell ref="M150:R150"/>
    <mergeCell ref="Q139:Q140"/>
    <mergeCell ref="R139:R140"/>
    <mergeCell ref="D140:E140"/>
    <mergeCell ref="I140:J140"/>
    <mergeCell ref="O140:P140"/>
    <mergeCell ref="D142:F142"/>
    <mergeCell ref="H142:I142"/>
    <mergeCell ref="J142:M142"/>
    <mergeCell ref="O142:Q142"/>
    <mergeCell ref="Q137:Q138"/>
    <mergeCell ref="R137:R138"/>
    <mergeCell ref="D138:E138"/>
    <mergeCell ref="I138:J138"/>
    <mergeCell ref="O138:P138"/>
    <mergeCell ref="B139:B140"/>
    <mergeCell ref="C139:C140"/>
    <mergeCell ref="D139:E139"/>
    <mergeCell ref="I139:J139"/>
    <mergeCell ref="O139:P139"/>
    <mergeCell ref="Q135:Q136"/>
    <mergeCell ref="R135:R136"/>
    <mergeCell ref="D136:E136"/>
    <mergeCell ref="I136:J136"/>
    <mergeCell ref="O136:P136"/>
    <mergeCell ref="B137:B138"/>
    <mergeCell ref="C137:C138"/>
    <mergeCell ref="D137:E137"/>
    <mergeCell ref="I137:J137"/>
    <mergeCell ref="O137:P137"/>
    <mergeCell ref="B134:C134"/>
    <mergeCell ref="D134:E134"/>
    <mergeCell ref="I134:J134"/>
    <mergeCell ref="O134:P134"/>
    <mergeCell ref="Q134:R134"/>
    <mergeCell ref="B135:B136"/>
    <mergeCell ref="C135:C136"/>
    <mergeCell ref="D135:E135"/>
    <mergeCell ref="I135:J135"/>
    <mergeCell ref="O135:P135"/>
    <mergeCell ref="B132:R132"/>
    <mergeCell ref="C133:E133"/>
    <mergeCell ref="F133:G133"/>
    <mergeCell ref="H133:J133"/>
    <mergeCell ref="K133:L133"/>
    <mergeCell ref="M133:N133"/>
    <mergeCell ref="O133:Q133"/>
    <mergeCell ref="B129:B130"/>
    <mergeCell ref="C129:C130"/>
    <mergeCell ref="Q129:Q130"/>
    <mergeCell ref="R129:R130"/>
    <mergeCell ref="C131:E131"/>
    <mergeCell ref="F131:G131"/>
    <mergeCell ref="M131:N131"/>
    <mergeCell ref="O131:Q131"/>
    <mergeCell ref="B125:B126"/>
    <mergeCell ref="C125:C126"/>
    <mergeCell ref="Q125:Q126"/>
    <mergeCell ref="R125:R126"/>
    <mergeCell ref="B127:B128"/>
    <mergeCell ref="C127:C128"/>
    <mergeCell ref="Q127:Q128"/>
    <mergeCell ref="R127:R128"/>
    <mergeCell ref="D116:P116"/>
    <mergeCell ref="D117:P117"/>
    <mergeCell ref="D118:P118"/>
    <mergeCell ref="D120:H120"/>
    <mergeCell ref="K120:M120"/>
    <mergeCell ref="B122:G122"/>
    <mergeCell ref="I122:K122"/>
    <mergeCell ref="M122:R122"/>
    <mergeCell ref="Q111:Q112"/>
    <mergeCell ref="R111:R112"/>
    <mergeCell ref="D112:E112"/>
    <mergeCell ref="I112:J112"/>
    <mergeCell ref="O112:P112"/>
    <mergeCell ref="D114:F114"/>
    <mergeCell ref="H114:I114"/>
    <mergeCell ref="J114:M114"/>
    <mergeCell ref="O114:Q114"/>
    <mergeCell ref="Q109:Q110"/>
    <mergeCell ref="R109:R110"/>
    <mergeCell ref="D110:E110"/>
    <mergeCell ref="I110:J110"/>
    <mergeCell ref="O110:P110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</mergeCells>
  <conditionalFormatting sqref="H66 H10 H38 H94 H122">
    <cfRule type="expression" dxfId="55" priority="55">
      <formula>H10=L10</formula>
    </cfRule>
    <cfRule type="expression" dxfId="54" priority="56">
      <formula>H10&gt;L10</formula>
    </cfRule>
  </conditionalFormatting>
  <conditionalFormatting sqref="L66 L10 L38 L94 L122">
    <cfRule type="expression" dxfId="53" priority="53">
      <formula>L10=H10</formula>
    </cfRule>
    <cfRule type="expression" dxfId="52" priority="54">
      <formula>L10&gt;H10</formula>
    </cfRule>
  </conditionalFormatting>
  <conditionalFormatting sqref="I15 I13 I17">
    <cfRule type="expression" dxfId="51" priority="50">
      <formula>I13=K13</formula>
    </cfRule>
    <cfRule type="expression" dxfId="50" priority="51">
      <formula>I13&gt;K13</formula>
    </cfRule>
  </conditionalFormatting>
  <conditionalFormatting sqref="K13 K15 K17">
    <cfRule type="expression" dxfId="49" priority="49">
      <formula>K13=I13</formula>
    </cfRule>
    <cfRule type="expression" dxfId="48" priority="52">
      <formula>K13&gt;I13</formula>
    </cfRule>
  </conditionalFormatting>
  <conditionalFormatting sqref="I43 I41 I45">
    <cfRule type="expression" dxfId="47" priority="46">
      <formula>I41=K41</formula>
    </cfRule>
    <cfRule type="expression" dxfId="46" priority="47">
      <formula>I41&gt;K41</formula>
    </cfRule>
  </conditionalFormatting>
  <conditionalFormatting sqref="K41 K43 K45">
    <cfRule type="expression" dxfId="45" priority="45">
      <formula>K41=I41</formula>
    </cfRule>
    <cfRule type="expression" dxfId="44" priority="48">
      <formula>K41&gt;I41</formula>
    </cfRule>
  </conditionalFormatting>
  <conditionalFormatting sqref="I71 I69 I73">
    <cfRule type="expression" dxfId="43" priority="42">
      <formula>I69=K69</formula>
    </cfRule>
    <cfRule type="expression" dxfId="42" priority="43">
      <formula>I69&gt;K69</formula>
    </cfRule>
  </conditionalFormatting>
  <conditionalFormatting sqref="K69 K71 K73">
    <cfRule type="expression" dxfId="41" priority="41">
      <formula>K69=I69</formula>
    </cfRule>
    <cfRule type="expression" dxfId="40" priority="44">
      <formula>K69&gt;I69</formula>
    </cfRule>
  </conditionalFormatting>
  <conditionalFormatting sqref="I99 I97 I101">
    <cfRule type="expression" dxfId="39" priority="38">
      <formula>I97=K97</formula>
    </cfRule>
    <cfRule type="expression" dxfId="38" priority="39">
      <formula>I97&gt;K97</formula>
    </cfRule>
  </conditionalFormatting>
  <conditionalFormatting sqref="K97 K99 K101">
    <cfRule type="expression" dxfId="37" priority="37">
      <formula>K97=I97</formula>
    </cfRule>
    <cfRule type="expression" dxfId="36" priority="40">
      <formula>K97&gt;I97</formula>
    </cfRule>
  </conditionalFormatting>
  <conditionalFormatting sqref="I127 I125 I129">
    <cfRule type="expression" dxfId="35" priority="34">
      <formula>I125=K125</formula>
    </cfRule>
    <cfRule type="expression" dxfId="34" priority="35">
      <formula>I125&gt;K125</formula>
    </cfRule>
  </conditionalFormatting>
  <conditionalFormatting sqref="K125 K127 K129">
    <cfRule type="expression" dxfId="33" priority="33">
      <formula>K125=I125</formula>
    </cfRule>
    <cfRule type="expression" dxfId="32" priority="36">
      <formula>K125&gt;I125</formula>
    </cfRule>
  </conditionalFormatting>
  <conditionalFormatting sqref="H150">
    <cfRule type="expression" dxfId="7" priority="7">
      <formula>H150=L150</formula>
    </cfRule>
    <cfRule type="expression" dxfId="6" priority="8">
      <formula>H150&gt;L150</formula>
    </cfRule>
  </conditionalFormatting>
  <conditionalFormatting sqref="L150">
    <cfRule type="expression" dxfId="5" priority="5">
      <formula>L150=H150</formula>
    </cfRule>
    <cfRule type="expression" dxfId="4" priority="6">
      <formula>L150&gt;H150</formula>
    </cfRule>
  </conditionalFormatting>
  <conditionalFormatting sqref="I155 I153 I157">
    <cfRule type="expression" dxfId="3" priority="2">
      <formula>I153=K153</formula>
    </cfRule>
    <cfRule type="expression" dxfId="2" priority="3">
      <formula>I153&gt;K153</formula>
    </cfRule>
  </conditionalFormatting>
  <conditionalFormatting sqref="K153 K155 K157">
    <cfRule type="expression" dxfId="1" priority="1">
      <formula>K153=I153</formula>
    </cfRule>
    <cfRule type="expression" dxfId="0" priority="4">
      <formula>K153&gt;I153</formula>
    </cfRule>
  </conditionalFormatting>
  <dataValidations count="1">
    <dataValidation type="list" allowBlank="1" showInputMessage="1" showErrorMessage="1" sqref="B10:G10 M10:R10 B38:G38 M38:R38 B66:G66 M66:R66 B94:G94 M94:R94 B122:G122 M122:R122 B150:G150" xr:uid="{A6404B72-3D88-4BE9-B4A8-B9E1D9AFD246}">
      <formula1>Vereinsname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C812-E21B-4947-A9AB-39DBEE5FB72C}">
  <sheetPr>
    <pageSetUpPr fitToPage="1"/>
  </sheetPr>
  <dimension ref="C1:R34"/>
  <sheetViews>
    <sheetView tabSelected="1" zoomScale="70" zoomScaleNormal="70" workbookViewId="0">
      <selection activeCell="L10" sqref="L10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5.42578125" customWidth="1"/>
    <col min="14" max="14" width="39.42578125" customWidth="1"/>
    <col min="15" max="15" width="13.140625" customWidth="1"/>
    <col min="16" max="17" width="13.28515625" customWidth="1"/>
  </cols>
  <sheetData>
    <row r="1" spans="3:17" ht="21" x14ac:dyDescent="0.35">
      <c r="C1" s="200" t="s">
        <v>45</v>
      </c>
      <c r="D1" s="201"/>
      <c r="E1" s="201"/>
      <c r="F1" s="201"/>
      <c r="G1" s="202"/>
      <c r="M1" s="96"/>
      <c r="N1" s="96"/>
      <c r="O1" s="96"/>
      <c r="P1" s="96"/>
      <c r="Q1" s="96"/>
    </row>
    <row r="2" spans="3:17" ht="31.5" x14ac:dyDescent="0.35">
      <c r="C2" s="60"/>
      <c r="D2" s="102" t="s">
        <v>16</v>
      </c>
      <c r="E2" s="61" t="s">
        <v>26</v>
      </c>
      <c r="F2" s="62" t="s">
        <v>27</v>
      </c>
      <c r="G2" s="62" t="s">
        <v>28</v>
      </c>
      <c r="M2" s="93"/>
      <c r="N2" s="93"/>
      <c r="O2" s="100"/>
      <c r="P2" s="98"/>
      <c r="Q2" s="98"/>
    </row>
    <row r="3" spans="3:17" ht="21" x14ac:dyDescent="0.35">
      <c r="C3" s="60" t="s">
        <v>29</v>
      </c>
      <c r="D3" s="63" t="s">
        <v>49</v>
      </c>
      <c r="E3" s="63">
        <f>SUM('Tabelle 8.Rd.'!E4+'Tabelle 9.Rd.'!E21)</f>
        <v>21</v>
      </c>
      <c r="F3" s="63">
        <f>SUM('Tabelle 8.Rd.'!F4+'Tabelle 9.Rd.'!F21)</f>
        <v>135</v>
      </c>
      <c r="G3" s="216">
        <f>SUM('Tabelle 8.Rd.'!G4+'Tabelle 9.Rd.'!G21)</f>
        <v>10715.8</v>
      </c>
      <c r="M3" s="93"/>
      <c r="N3" s="93"/>
      <c r="O3" s="93"/>
      <c r="P3" s="93"/>
      <c r="Q3" s="101"/>
    </row>
    <row r="4" spans="3:17" ht="21" x14ac:dyDescent="0.35">
      <c r="C4" s="60" t="s">
        <v>31</v>
      </c>
      <c r="D4" s="60" t="s">
        <v>51</v>
      </c>
      <c r="E4" s="63">
        <f>SUM('Tabelle 8.Rd.'!E3+'Tabelle 9.Rd.'!E27)</f>
        <v>19</v>
      </c>
      <c r="F4" s="63">
        <f>SUM('Tabelle 8.Rd.'!F3+'Tabelle 9.Rd.'!F27)</f>
        <v>128</v>
      </c>
      <c r="G4" s="216">
        <f>SUM('Tabelle 8.Rd.'!G3+'Tabelle 9.Rd.'!G27)</f>
        <v>10636.3</v>
      </c>
      <c r="M4" s="93"/>
      <c r="N4" s="93"/>
      <c r="O4" s="93"/>
      <c r="P4" s="93"/>
      <c r="Q4" s="101"/>
    </row>
    <row r="5" spans="3:17" ht="21" x14ac:dyDescent="0.35">
      <c r="C5" s="60" t="s">
        <v>32</v>
      </c>
      <c r="D5" s="60" t="s">
        <v>54</v>
      </c>
      <c r="E5" s="63">
        <f>SUM('Tabelle 8.Rd.'!E5+'Tabelle 9.Rd.'!E22)</f>
        <v>18</v>
      </c>
      <c r="F5" s="63">
        <f>SUM('Tabelle 8.Rd.'!F5+'Tabelle 9.Rd.'!F22)</f>
        <v>121</v>
      </c>
      <c r="G5" s="216">
        <f>SUM('Tabelle 8.Rd.'!G5+'Tabelle 9.Rd.'!G22)</f>
        <v>10454.6</v>
      </c>
      <c r="M5" s="93"/>
      <c r="N5" s="93"/>
      <c r="O5" s="93"/>
      <c r="P5" s="93"/>
      <c r="Q5" s="101"/>
    </row>
    <row r="6" spans="3:17" ht="21" x14ac:dyDescent="0.35">
      <c r="C6" s="63" t="s">
        <v>33</v>
      </c>
      <c r="D6" s="60" t="s">
        <v>55</v>
      </c>
      <c r="E6" s="63">
        <f>SUM('Tabelle 8.Rd.'!E7+'Tabelle 9.Rd.'!E24)</f>
        <v>16</v>
      </c>
      <c r="F6" s="63">
        <f>SUM('Tabelle 8.Rd.'!F7+'Tabelle 9.Rd.'!F24)</f>
        <v>134</v>
      </c>
      <c r="G6" s="216">
        <f>SUM('Tabelle 8.Rd.'!G7+'Tabelle 9.Rd.'!G24)</f>
        <v>10717.300000000001</v>
      </c>
      <c r="M6" s="93"/>
      <c r="N6" s="93"/>
      <c r="O6" s="93"/>
      <c r="P6" s="93"/>
      <c r="Q6" s="101"/>
    </row>
    <row r="7" spans="3:17" ht="21" x14ac:dyDescent="0.35">
      <c r="C7" s="60" t="s">
        <v>34</v>
      </c>
      <c r="D7" s="60" t="s">
        <v>56</v>
      </c>
      <c r="E7" s="63">
        <f>SUM('Tabelle 8.Rd.'!E9+'Tabelle 9.Rd.'!E23)</f>
        <v>15</v>
      </c>
      <c r="F7" s="63">
        <f>SUM('Tabelle 8.Rd.'!F9+'Tabelle 9.Rd.'!F23)</f>
        <v>116</v>
      </c>
      <c r="G7" s="216">
        <f>SUM('Tabelle 8.Rd.'!G9+'Tabelle 9.Rd.'!G23)</f>
        <v>10556.600000000002</v>
      </c>
      <c r="M7" s="93"/>
      <c r="N7" s="93"/>
      <c r="O7" s="93"/>
      <c r="P7" s="93"/>
      <c r="Q7" s="101"/>
    </row>
    <row r="8" spans="3:17" ht="21" x14ac:dyDescent="0.35">
      <c r="C8" s="60" t="s">
        <v>35</v>
      </c>
      <c r="D8" s="60" t="s">
        <v>53</v>
      </c>
      <c r="E8" s="63">
        <f>SUM('Tabelle 8.Rd.'!E6+'Tabelle 9.Rd.'!E30)</f>
        <v>15</v>
      </c>
      <c r="F8" s="63">
        <f>SUM('Tabelle 8.Rd.'!F6+'Tabelle 9.Rd.'!F30)</f>
        <v>102</v>
      </c>
      <c r="G8" s="216">
        <f>SUM('Tabelle 8.Rd.'!G6+'Tabelle 9.Rd.'!G30)</f>
        <v>10529.199999999999</v>
      </c>
      <c r="M8" s="93"/>
      <c r="N8" s="93"/>
      <c r="O8" s="93"/>
      <c r="P8" s="93"/>
      <c r="Q8" s="101"/>
    </row>
    <row r="9" spans="3:17" ht="21" x14ac:dyDescent="0.35">
      <c r="C9" s="60" t="s">
        <v>36</v>
      </c>
      <c r="D9" s="60" t="s">
        <v>48</v>
      </c>
      <c r="E9" s="63">
        <f>SUM('Tabelle 8.Rd.'!E8+'Tabelle 9.Rd.'!E28)</f>
        <v>13</v>
      </c>
      <c r="F9" s="63">
        <f>SUM('Tabelle 8.Rd.'!F8+'Tabelle 9.Rd.'!F28)</f>
        <v>103</v>
      </c>
      <c r="G9" s="216">
        <f>SUM('Tabelle 8.Rd.'!G8+'Tabelle 9.Rd.'!G28)</f>
        <v>10573.4</v>
      </c>
      <c r="M9" s="93"/>
      <c r="N9" s="93"/>
      <c r="O9" s="93"/>
      <c r="P9" s="93"/>
      <c r="Q9" s="101"/>
    </row>
    <row r="10" spans="3:17" ht="21" x14ac:dyDescent="0.35">
      <c r="C10" s="220" t="s">
        <v>37</v>
      </c>
      <c r="D10" s="220" t="s">
        <v>57</v>
      </c>
      <c r="E10" s="221">
        <f>SUM('Tabelle 8.Rd.'!E10+'Tabelle 9.Rd.'!E25)</f>
        <v>11</v>
      </c>
      <c r="F10" s="221">
        <f>SUM('Tabelle 8.Rd.'!F10+'Tabelle 9.Rd.'!F25)</f>
        <v>109</v>
      </c>
      <c r="G10" s="222">
        <f>SUM('Tabelle 8.Rd.'!G10+'Tabelle 9.Rd.'!G25)</f>
        <v>10576.6</v>
      </c>
      <c r="M10" s="93"/>
      <c r="N10" s="93"/>
      <c r="O10" s="93"/>
      <c r="P10" s="93"/>
      <c r="Q10" s="101"/>
    </row>
    <row r="11" spans="3:17" ht="21" x14ac:dyDescent="0.35">
      <c r="C11" s="217" t="s">
        <v>38</v>
      </c>
      <c r="D11" s="217" t="s">
        <v>52</v>
      </c>
      <c r="E11" s="218">
        <f>SUM('Tabelle 8.Rd.'!E11+'Tabelle 9.Rd.'!E26)</f>
        <v>4</v>
      </c>
      <c r="F11" s="218">
        <f>SUM('Tabelle 8.Rd.'!F11+'Tabelle 9.Rd.'!F26)</f>
        <v>76</v>
      </c>
      <c r="G11" s="219">
        <f>SUM('Tabelle 8.Rd.'!G11+'Tabelle 9.Rd.'!G26)</f>
        <v>10406.999999999998</v>
      </c>
      <c r="M11" s="93"/>
      <c r="N11" s="93"/>
      <c r="O11" s="93"/>
      <c r="P11" s="93"/>
      <c r="Q11" s="101"/>
    </row>
    <row r="12" spans="3:17" ht="21" x14ac:dyDescent="0.35">
      <c r="C12" s="217" t="s">
        <v>39</v>
      </c>
      <c r="D12" s="217" t="s">
        <v>50</v>
      </c>
      <c r="E12" s="218">
        <f>SUM('Tabelle 8.Rd.'!E12+'Tabelle 9.Rd.'!E29)</f>
        <v>3</v>
      </c>
      <c r="F12" s="218">
        <f>SUM('Tabelle 8.Rd.'!F12+'Tabelle 9.Rd.'!F29)</f>
        <v>56</v>
      </c>
      <c r="G12" s="219">
        <f>SUM('Tabelle 8.Rd.'!G12+'Tabelle 9.Rd.'!G29)</f>
        <v>10386.200000000001</v>
      </c>
      <c r="M12" s="93"/>
      <c r="N12" s="93"/>
      <c r="O12" s="93"/>
      <c r="P12" s="93"/>
      <c r="Q12" s="101"/>
    </row>
    <row r="13" spans="3:17" ht="21" x14ac:dyDescent="0.35">
      <c r="C13" s="65"/>
      <c r="D13" s="65"/>
      <c r="E13" s="65"/>
      <c r="F13" s="66"/>
      <c r="G13" s="67"/>
      <c r="K13" s="65"/>
      <c r="L13" s="65"/>
      <c r="M13" s="65"/>
      <c r="N13" s="65"/>
      <c r="O13" s="65"/>
      <c r="P13" s="66"/>
      <c r="Q13" s="67"/>
    </row>
    <row r="14" spans="3:17" ht="21" x14ac:dyDescent="0.35">
      <c r="C14" s="65"/>
      <c r="D14" s="65"/>
      <c r="E14" s="65"/>
      <c r="F14" s="66"/>
      <c r="G14" s="67"/>
      <c r="K14" s="65"/>
      <c r="L14" s="65"/>
      <c r="M14" s="65"/>
      <c r="N14" s="65"/>
      <c r="O14" s="65"/>
      <c r="P14" s="66"/>
      <c r="Q14" s="67"/>
    </row>
    <row r="15" spans="3:17" ht="21" x14ac:dyDescent="0.35">
      <c r="C15" s="65"/>
      <c r="D15" s="65"/>
      <c r="E15" s="65"/>
      <c r="F15" s="66"/>
      <c r="G15" s="67"/>
      <c r="K15" s="65"/>
      <c r="L15" s="65"/>
      <c r="M15" s="65"/>
      <c r="N15" s="65"/>
      <c r="O15" s="65"/>
      <c r="P15" s="66"/>
      <c r="Q15" s="67"/>
    </row>
    <row r="16" spans="3:17" ht="21" x14ac:dyDescent="0.35">
      <c r="C16" s="65"/>
      <c r="D16" s="65"/>
      <c r="E16" s="65"/>
      <c r="F16" s="66"/>
      <c r="G16" s="67"/>
      <c r="K16" s="65"/>
      <c r="L16" s="65"/>
      <c r="M16" s="65"/>
      <c r="N16" s="65"/>
      <c r="O16" s="65"/>
      <c r="P16" s="66"/>
      <c r="Q16" s="67"/>
    </row>
    <row r="17" spans="3:18" ht="21" x14ac:dyDescent="0.35">
      <c r="C17" s="65"/>
      <c r="D17" s="65"/>
      <c r="E17" s="65"/>
      <c r="F17" s="66"/>
      <c r="G17" s="67"/>
      <c r="K17" s="65"/>
      <c r="L17" s="65"/>
      <c r="M17" s="65"/>
      <c r="N17" s="65"/>
      <c r="O17" s="65"/>
      <c r="P17" s="66"/>
      <c r="Q17" s="67"/>
    </row>
    <row r="18" spans="3:18" ht="21.75" thickBot="1" x14ac:dyDescent="0.4">
      <c r="C18" s="65"/>
      <c r="D18" s="65"/>
      <c r="E18" s="65"/>
      <c r="F18" s="66"/>
      <c r="G18" s="66"/>
      <c r="K18" s="65"/>
      <c r="L18" s="93"/>
      <c r="M18" s="93"/>
      <c r="N18" s="93"/>
      <c r="O18" s="93"/>
      <c r="P18" s="94"/>
      <c r="Q18" s="94"/>
      <c r="R18" s="95"/>
    </row>
    <row r="19" spans="3:18" ht="21" x14ac:dyDescent="0.35">
      <c r="C19" s="203" t="str">
        <f>$C$1</f>
        <v>Tabelle LG Landesliga  2018/2019</v>
      </c>
      <c r="D19" s="204"/>
      <c r="E19" s="204"/>
      <c r="F19" s="204"/>
      <c r="G19" s="205"/>
      <c r="K19" s="65"/>
      <c r="L19" s="93"/>
      <c r="M19" s="96"/>
      <c r="N19" s="96"/>
      <c r="O19" s="96"/>
      <c r="P19" s="96"/>
      <c r="Q19" s="96"/>
      <c r="R19" s="97"/>
    </row>
    <row r="20" spans="3:18" ht="33" x14ac:dyDescent="0.35">
      <c r="C20" s="60"/>
      <c r="D20" s="102" t="s">
        <v>145</v>
      </c>
      <c r="E20" s="62" t="s">
        <v>41</v>
      </c>
      <c r="F20" s="62" t="s">
        <v>27</v>
      </c>
      <c r="G20" s="62" t="s">
        <v>28</v>
      </c>
      <c r="K20" s="65"/>
      <c r="L20" s="93"/>
      <c r="M20" s="93"/>
      <c r="N20" s="93"/>
      <c r="O20" s="98"/>
      <c r="P20" s="98"/>
      <c r="Q20" s="98"/>
      <c r="R20" s="97"/>
    </row>
    <row r="21" spans="3:18" ht="21" x14ac:dyDescent="0.35">
      <c r="C21" s="60" t="s">
        <v>29</v>
      </c>
      <c r="D21" s="63" t="s">
        <v>49</v>
      </c>
      <c r="E21" s="63">
        <v>3</v>
      </c>
      <c r="F21" s="68">
        <v>20</v>
      </c>
      <c r="G21" s="69">
        <v>1208.9000000000001</v>
      </c>
      <c r="K21" s="65"/>
      <c r="L21" s="93"/>
      <c r="M21" s="93"/>
      <c r="N21" s="93"/>
      <c r="O21" s="93"/>
      <c r="P21" s="94"/>
      <c r="Q21" s="99"/>
      <c r="R21" s="97"/>
    </row>
    <row r="22" spans="3:18" ht="21" x14ac:dyDescent="0.35">
      <c r="C22" s="60" t="s">
        <v>31</v>
      </c>
      <c r="D22" s="63" t="s">
        <v>54</v>
      </c>
      <c r="E22" s="60">
        <v>3</v>
      </c>
      <c r="F22" s="70">
        <v>20</v>
      </c>
      <c r="G22" s="71">
        <v>1185.9000000000001</v>
      </c>
      <c r="K22" s="65"/>
      <c r="L22" s="93"/>
      <c r="M22" s="93"/>
      <c r="N22" s="93"/>
      <c r="O22" s="93"/>
      <c r="P22" s="94"/>
      <c r="Q22" s="99"/>
      <c r="R22" s="97"/>
    </row>
    <row r="23" spans="3:18" ht="21" x14ac:dyDescent="0.35">
      <c r="C23" s="60" t="s">
        <v>32</v>
      </c>
      <c r="D23" s="63" t="s">
        <v>56</v>
      </c>
      <c r="E23" s="60">
        <v>3</v>
      </c>
      <c r="F23" s="70">
        <v>16</v>
      </c>
      <c r="G23" s="71">
        <v>1181.5999999999999</v>
      </c>
      <c r="K23" s="65"/>
      <c r="L23" s="93"/>
      <c r="M23" s="93"/>
      <c r="N23" s="93"/>
      <c r="O23" s="93"/>
      <c r="P23" s="94"/>
      <c r="Q23" s="99"/>
      <c r="R23" s="97"/>
    </row>
    <row r="24" spans="3:18" ht="21" x14ac:dyDescent="0.35">
      <c r="C24" s="63" t="s">
        <v>33</v>
      </c>
      <c r="D24" s="63" t="s">
        <v>55</v>
      </c>
      <c r="E24" s="60">
        <v>2</v>
      </c>
      <c r="F24" s="70">
        <v>12</v>
      </c>
      <c r="G24" s="71">
        <v>1194.7</v>
      </c>
      <c r="K24" s="65"/>
      <c r="L24" s="93"/>
      <c r="M24" s="93"/>
      <c r="N24" s="93"/>
      <c r="O24" s="93"/>
      <c r="P24" s="94"/>
      <c r="Q24" s="99"/>
      <c r="R24" s="97"/>
    </row>
    <row r="25" spans="3:18" ht="21" x14ac:dyDescent="0.35">
      <c r="C25" s="60" t="s">
        <v>33</v>
      </c>
      <c r="D25" s="63" t="s">
        <v>57</v>
      </c>
      <c r="E25" s="60">
        <v>2</v>
      </c>
      <c r="F25" s="70">
        <v>12</v>
      </c>
      <c r="G25" s="71">
        <v>1151.5</v>
      </c>
      <c r="K25" s="65"/>
      <c r="L25" s="93"/>
      <c r="M25" s="93"/>
      <c r="N25" s="93"/>
      <c r="O25" s="93"/>
      <c r="P25" s="94"/>
      <c r="Q25" s="99"/>
      <c r="R25" s="97"/>
    </row>
    <row r="26" spans="3:18" ht="21" x14ac:dyDescent="0.35">
      <c r="C26" s="60" t="s">
        <v>35</v>
      </c>
      <c r="D26" s="63" t="s">
        <v>52</v>
      </c>
      <c r="E26" s="60">
        <v>1</v>
      </c>
      <c r="F26" s="70">
        <v>12</v>
      </c>
      <c r="G26" s="71">
        <v>1187.8</v>
      </c>
      <c r="K26" s="65"/>
      <c r="L26" s="65"/>
      <c r="M26" s="65"/>
      <c r="N26" s="65"/>
      <c r="O26" s="65"/>
      <c r="P26" s="66"/>
      <c r="Q26" s="90"/>
      <c r="R26" s="89"/>
    </row>
    <row r="27" spans="3:18" ht="21" x14ac:dyDescent="0.35">
      <c r="C27" s="60" t="s">
        <v>36</v>
      </c>
      <c r="D27" s="63" t="s">
        <v>51</v>
      </c>
      <c r="E27" s="60">
        <v>1</v>
      </c>
      <c r="F27" s="70">
        <v>12</v>
      </c>
      <c r="G27" s="71">
        <v>1145.7</v>
      </c>
      <c r="K27" s="65"/>
      <c r="L27" s="65"/>
      <c r="M27" s="65"/>
      <c r="N27" s="65"/>
      <c r="O27" s="65"/>
      <c r="P27" s="66"/>
      <c r="Q27" s="90"/>
      <c r="R27" s="89"/>
    </row>
    <row r="28" spans="3:18" ht="21" x14ac:dyDescent="0.35">
      <c r="C28" s="60" t="s">
        <v>37</v>
      </c>
      <c r="D28" s="63" t="s">
        <v>48</v>
      </c>
      <c r="E28" s="60">
        <v>0</v>
      </c>
      <c r="F28" s="70">
        <v>8</v>
      </c>
      <c r="G28" s="71">
        <v>1176.8</v>
      </c>
      <c r="K28" s="65"/>
      <c r="L28" s="65"/>
      <c r="M28" s="65"/>
      <c r="N28" s="65"/>
      <c r="O28" s="65"/>
      <c r="P28" s="66"/>
      <c r="Q28" s="90"/>
      <c r="R28" s="89"/>
    </row>
    <row r="29" spans="3:18" ht="21" x14ac:dyDescent="0.35">
      <c r="C29" s="60" t="s">
        <v>38</v>
      </c>
      <c r="D29" s="63" t="s">
        <v>50</v>
      </c>
      <c r="E29" s="60">
        <v>0</v>
      </c>
      <c r="F29" s="70">
        <v>4</v>
      </c>
      <c r="G29" s="71">
        <v>1147.2</v>
      </c>
      <c r="K29" s="65"/>
      <c r="L29" s="65"/>
      <c r="M29" s="65"/>
      <c r="N29" s="65"/>
      <c r="O29" s="65"/>
      <c r="P29" s="66"/>
      <c r="Q29" s="90"/>
      <c r="R29" s="89"/>
    </row>
    <row r="30" spans="3:18" ht="21" x14ac:dyDescent="0.35">
      <c r="C30" s="60" t="s">
        <v>39</v>
      </c>
      <c r="D30" s="63" t="s">
        <v>53</v>
      </c>
      <c r="E30" s="60">
        <v>0</v>
      </c>
      <c r="F30" s="70">
        <v>4</v>
      </c>
      <c r="G30" s="71">
        <v>1146.9000000000001</v>
      </c>
      <c r="K30" s="65"/>
      <c r="L30" s="65"/>
      <c r="M30" s="65"/>
      <c r="N30" s="65"/>
      <c r="O30" s="65"/>
      <c r="P30" s="66"/>
      <c r="Q30" s="90"/>
      <c r="R30" s="89"/>
    </row>
    <row r="31" spans="3:18" ht="21" x14ac:dyDescent="0.35">
      <c r="C31" s="65"/>
      <c r="D31" s="65"/>
      <c r="E31" s="65"/>
      <c r="F31" s="66"/>
      <c r="G31" s="66"/>
      <c r="K31" s="65"/>
      <c r="L31" s="65"/>
      <c r="M31" s="65"/>
      <c r="N31" s="65"/>
      <c r="O31" s="65"/>
      <c r="P31" s="66"/>
      <c r="Q31" s="66"/>
      <c r="R31" s="89"/>
    </row>
    <row r="32" spans="3:18" ht="21" x14ac:dyDescent="0.35">
      <c r="C32" s="72" t="s">
        <v>42</v>
      </c>
      <c r="D32" s="72"/>
      <c r="E32" s="72"/>
      <c r="F32" s="72"/>
      <c r="G32" s="72"/>
      <c r="H32" s="73"/>
      <c r="K32" s="65"/>
      <c r="L32" s="65"/>
      <c r="M32" s="91"/>
      <c r="N32" s="91"/>
      <c r="O32" s="91"/>
      <c r="P32" s="91"/>
      <c r="Q32" s="91"/>
      <c r="R32" s="89"/>
    </row>
    <row r="33" spans="3:18" ht="21" x14ac:dyDescent="0.35">
      <c r="C33" s="72" t="s">
        <v>43</v>
      </c>
      <c r="D33" s="72"/>
      <c r="E33" s="72"/>
      <c r="F33" s="72"/>
      <c r="G33" s="72"/>
      <c r="H33" s="73"/>
      <c r="K33" s="65"/>
      <c r="L33" s="65"/>
      <c r="M33" s="91"/>
      <c r="N33" s="91"/>
      <c r="O33" s="91"/>
      <c r="P33" s="91"/>
      <c r="Q33" s="91"/>
      <c r="R33" s="89"/>
    </row>
    <row r="34" spans="3:18" ht="21" x14ac:dyDescent="0.35">
      <c r="C34" s="74"/>
      <c r="K34" s="65"/>
      <c r="L34" s="65"/>
      <c r="M34" s="92"/>
      <c r="N34" s="89"/>
      <c r="O34" s="89"/>
      <c r="P34" s="89"/>
      <c r="Q34" s="89"/>
      <c r="R34" s="89"/>
    </row>
  </sheetData>
  <sortState ref="D3:G12">
    <sortCondition descending="1" ref="E3:E12"/>
    <sortCondition descending="1" ref="F3:F12"/>
    <sortCondition descending="1" ref="G3:G12"/>
  </sortState>
  <mergeCells count="2">
    <mergeCell ref="C1:G1"/>
    <mergeCell ref="C19:G19"/>
  </mergeCells>
  <dataValidations count="1">
    <dataValidation type="list" allowBlank="1" showInputMessage="1" showErrorMessage="1" sqref="D21:D30" xr:uid="{9738AEB4-7518-47E0-9275-AD4A883CE13C}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E9C2-EAC6-485C-B10E-49F48851ED7A}">
  <dimension ref="A1:A11"/>
  <sheetViews>
    <sheetView workbookViewId="0">
      <selection activeCell="F18" sqref="F18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58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54</v>
      </c>
    </row>
    <row r="7" spans="1:1" x14ac:dyDescent="0.25">
      <c r="A7" t="s">
        <v>53</v>
      </c>
    </row>
    <row r="8" spans="1:1" x14ac:dyDescent="0.25">
      <c r="A8" t="s">
        <v>49</v>
      </c>
    </row>
    <row r="9" spans="1:1" x14ac:dyDescent="0.25">
      <c r="A9" t="s">
        <v>55</v>
      </c>
    </row>
    <row r="10" spans="1:1" x14ac:dyDescent="0.25">
      <c r="A10" t="s">
        <v>48</v>
      </c>
    </row>
    <row r="11" spans="1:1" x14ac:dyDescent="0.25">
      <c r="A11" t="s">
        <v>57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22</vt:i4>
      </vt:variant>
    </vt:vector>
  </HeadingPairs>
  <TitlesOfParts>
    <vt:vector size="41" baseType="lpstr">
      <vt:lpstr>1. Runde</vt:lpstr>
      <vt:lpstr>Tabelle 1.Rd.</vt:lpstr>
      <vt:lpstr>2.Runde</vt:lpstr>
      <vt:lpstr>Tabelle 2.Rd.</vt:lpstr>
      <vt:lpstr>3. Runde</vt:lpstr>
      <vt:lpstr>Tabelle 3.Rd.</vt:lpstr>
      <vt:lpstr>4. Runde</vt:lpstr>
      <vt:lpstr>Tabelle 4.Rd.</vt:lpstr>
      <vt:lpstr>5. Runde</vt:lpstr>
      <vt:lpstr>Tabelle 5.Rd.</vt:lpstr>
      <vt:lpstr>6. Runde</vt:lpstr>
      <vt:lpstr>Tabelle 6.Rd.</vt:lpstr>
      <vt:lpstr>7. Runde</vt:lpstr>
      <vt:lpstr>Tabelle 7.Rd.</vt:lpstr>
      <vt:lpstr>8. Runde</vt:lpstr>
      <vt:lpstr>Tabelle 8.Rd.</vt:lpstr>
      <vt:lpstr>9. Runde</vt:lpstr>
      <vt:lpstr>Tabelle 9.Rd.</vt:lpstr>
      <vt:lpstr>Vereinsnamen</vt:lpstr>
      <vt:lpstr>'7. Runde'!k</vt:lpstr>
      <vt:lpstr>'8. Runde'!k</vt:lpstr>
      <vt:lpstr>'9. Runde'!k</vt:lpstr>
      <vt:lpstr>'Tabelle 5.Rd.'!k</vt:lpstr>
      <vt:lpstr>'Tabelle 6.Rd.'!k</vt:lpstr>
      <vt:lpstr>'Tabelle 7.Rd.'!k</vt:lpstr>
      <vt:lpstr>'Tabelle 8.Rd.'!k</vt:lpstr>
      <vt:lpstr>'Tabelle 9.Rd.'!k</vt:lpstr>
      <vt:lpstr>k</vt:lpstr>
      <vt:lpstr>'4. Runde'!Vereinsname</vt:lpstr>
      <vt:lpstr>'6. Runde'!Vereinsname</vt:lpstr>
      <vt:lpstr>'7. Runde'!Vereinsname</vt:lpstr>
      <vt:lpstr>'8. Runde'!Vereinsname</vt:lpstr>
      <vt:lpstr>'9. Runde'!Vereinsname</vt:lpstr>
      <vt:lpstr>'Tabelle 3.Rd.'!Vereinsname</vt:lpstr>
      <vt:lpstr>'Tabelle 4.Rd.'!Vereinsname</vt:lpstr>
      <vt:lpstr>'Tabelle 5.Rd.'!Vereinsname</vt:lpstr>
      <vt:lpstr>'Tabelle 6.Rd.'!Vereinsname</vt:lpstr>
      <vt:lpstr>'Tabelle 7.Rd.'!Vereinsname</vt:lpstr>
      <vt:lpstr>'Tabelle 8.Rd.'!Vereinsname</vt:lpstr>
      <vt:lpstr>'Tabelle 9.Rd.'!Vereinsname</vt:lpstr>
      <vt:lpstr>Vereinsname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cp:lastPrinted>2018-11-19T22:24:54Z</cp:lastPrinted>
  <dcterms:created xsi:type="dcterms:W3CDTF">2018-11-19T20:14:39Z</dcterms:created>
  <dcterms:modified xsi:type="dcterms:W3CDTF">2019-04-17T16:59:41Z</dcterms:modified>
</cp:coreProperties>
</file>